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avodstvo\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s="1"/>
  <c r="H284" i="9"/>
  <c r="G284" i="9"/>
  <c r="F284" i="9"/>
  <c r="H283" i="9"/>
  <c r="E283" i="9" s="1"/>
  <c r="B283" i="9" s="1"/>
  <c r="G283" i="9"/>
  <c r="F283" i="9"/>
  <c r="F282" i="9"/>
  <c r="H281" i="9"/>
  <c r="E281" i="9" s="1"/>
  <c r="B281" i="9" s="1"/>
  <c r="G281" i="9"/>
  <c r="F281" i="9"/>
  <c r="H280" i="9"/>
  <c r="G280" i="9"/>
  <c r="F280" i="9"/>
  <c r="H279" i="9"/>
  <c r="G279" i="9"/>
  <c r="F279" i="9"/>
  <c r="F278" i="9"/>
  <c r="F277" i="9"/>
  <c r="F276" i="9"/>
  <c r="F275" i="9"/>
  <c r="L274" i="9"/>
  <c r="F274" i="9" s="1"/>
  <c r="H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H225" i="9"/>
  <c r="E225" i="9" s="1"/>
  <c r="B225" i="9" s="1"/>
  <c r="G225" i="9"/>
  <c r="F225" i="9"/>
  <c r="M224" i="9"/>
  <c r="L224" i="9"/>
  <c r="F224" i="9" s="1"/>
  <c r="E224" i="9"/>
  <c r="M223" i="9"/>
  <c r="L223" i="9"/>
  <c r="F223" i="9"/>
  <c r="E223" i="9"/>
  <c r="B223" i="9"/>
  <c r="M222" i="9"/>
  <c r="L222" i="9"/>
  <c r="E222" i="9"/>
  <c r="M221" i="9"/>
  <c r="L221" i="9"/>
  <c r="F221" i="9"/>
  <c r="E221" i="9"/>
  <c r="B221" i="9"/>
  <c r="M220" i="9"/>
  <c r="L220" i="9"/>
  <c r="E220" i="9"/>
  <c r="M219" i="9"/>
  <c r="L219" i="9"/>
  <c r="F219" i="9" s="1"/>
  <c r="B219" i="9" s="1"/>
  <c r="E219" i="9"/>
  <c r="M218" i="9"/>
  <c r="L218" i="9"/>
  <c r="E218" i="9"/>
  <c r="M217" i="9"/>
  <c r="L217" i="9"/>
  <c r="F217" i="9" s="1"/>
  <c r="B217" i="9" s="1"/>
  <c r="E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G133" i="9"/>
  <c r="F133" i="9"/>
  <c r="E133" i="9"/>
  <c r="B133" i="9"/>
  <c r="H132" i="9"/>
  <c r="G132" i="9"/>
  <c r="F132" i="9"/>
  <c r="E132" i="9"/>
  <c r="B132" i="9" s="1"/>
  <c r="H131" i="9"/>
  <c r="E131" i="9" s="1"/>
  <c r="B131" i="9" s="1"/>
  <c r="G131" i="9"/>
  <c r="F131" i="9"/>
  <c r="H130" i="9"/>
  <c r="G130" i="9"/>
  <c r="F130" i="9"/>
  <c r="E130" i="9"/>
  <c r="B130" i="9" s="1"/>
  <c r="H129" i="9"/>
  <c r="G129" i="9"/>
  <c r="F129" i="9"/>
  <c r="E129" i="9"/>
  <c r="B129" i="9"/>
  <c r="H128" i="9"/>
  <c r="G128" i="9"/>
  <c r="F128" i="9"/>
  <c r="E128" i="9"/>
  <c r="B128" i="9" s="1"/>
  <c r="H127" i="9"/>
  <c r="G127" i="9"/>
  <c r="F127" i="9"/>
  <c r="E127" i="9"/>
  <c r="B127" i="9"/>
  <c r="H126" i="9"/>
  <c r="G126" i="9"/>
  <c r="F126" i="9"/>
  <c r="E126" i="9"/>
  <c r="B126" i="9" s="1"/>
  <c r="H125" i="9"/>
  <c r="G125" i="9"/>
  <c r="F125" i="9"/>
  <c r="E125" i="9"/>
  <c r="B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G119" i="9"/>
  <c r="F119" i="9"/>
  <c r="E119" i="9"/>
  <c r="B119" i="9"/>
  <c r="H118" i="9"/>
  <c r="G118" i="9"/>
  <c r="F118" i="9"/>
  <c r="E118" i="9"/>
  <c r="B118" i="9" s="1"/>
  <c r="H117" i="9"/>
  <c r="G117" i="9"/>
  <c r="F117" i="9"/>
  <c r="E117" i="9"/>
  <c r="B117" i="9"/>
  <c r="H116" i="9"/>
  <c r="G116" i="9"/>
  <c r="F116" i="9"/>
  <c r="E116" i="9"/>
  <c r="B116" i="9" s="1"/>
  <c r="H115" i="9"/>
  <c r="E115" i="9" s="1"/>
  <c r="B115" i="9" s="1"/>
  <c r="G115" i="9"/>
  <c r="F115" i="9"/>
  <c r="H114" i="9"/>
  <c r="G114" i="9"/>
  <c r="F114" i="9"/>
  <c r="E114" i="9"/>
  <c r="B114" i="9" s="1"/>
  <c r="H113" i="9"/>
  <c r="G113" i="9"/>
  <c r="F113" i="9"/>
  <c r="E113" i="9"/>
  <c r="B113" i="9" s="1"/>
  <c r="H112" i="9"/>
  <c r="G112" i="9"/>
  <c r="F112" i="9"/>
  <c r="E112" i="9"/>
  <c r="B112" i="9" s="1"/>
  <c r="H111" i="9"/>
  <c r="G111" i="9"/>
  <c r="F111" i="9"/>
  <c r="E111" i="9"/>
  <c r="B111" i="9"/>
  <c r="H110" i="9"/>
  <c r="G110" i="9"/>
  <c r="F110" i="9"/>
  <c r="E110" i="9"/>
  <c r="B110" i="9" s="1"/>
  <c r="H109" i="9"/>
  <c r="E109" i="9" s="1"/>
  <c r="B109" i="9" s="1"/>
  <c r="G109" i="9"/>
  <c r="F109" i="9"/>
  <c r="H108" i="9"/>
  <c r="G108" i="9"/>
  <c r="F108" i="9"/>
  <c r="E108" i="9"/>
  <c r="B108" i="9" s="1"/>
  <c r="H107" i="9"/>
  <c r="G107" i="9"/>
  <c r="F107" i="9"/>
  <c r="E107" i="9"/>
  <c r="B107" i="9"/>
  <c r="H106" i="9"/>
  <c r="G106" i="9"/>
  <c r="F106" i="9"/>
  <c r="E106" i="9"/>
  <c r="B106" i="9" s="1"/>
  <c r="H105" i="9"/>
  <c r="G105" i="9"/>
  <c r="F105" i="9"/>
  <c r="E105" i="9"/>
  <c r="B105" i="9"/>
  <c r="H104" i="9"/>
  <c r="G104" i="9"/>
  <c r="F104" i="9"/>
  <c r="E104" i="9"/>
  <c r="B104" i="9" s="1"/>
  <c r="H103" i="9"/>
  <c r="G103" i="9"/>
  <c r="F103" i="9"/>
  <c r="E103" i="9"/>
  <c r="B103" i="9"/>
  <c r="H102" i="9"/>
  <c r="G102" i="9"/>
  <c r="F102" i="9"/>
  <c r="E102" i="9"/>
  <c r="B102" i="9" s="1"/>
  <c r="H101" i="9"/>
  <c r="E101" i="9" s="1"/>
  <c r="B101" i="9" s="1"/>
  <c r="G101" i="9"/>
  <c r="F101" i="9"/>
  <c r="H100" i="9"/>
  <c r="G100" i="9"/>
  <c r="F100" i="9"/>
  <c r="E100" i="9"/>
  <c r="B100" i="9" s="1"/>
  <c r="H99" i="9"/>
  <c r="G99" i="9"/>
  <c r="F99" i="9"/>
  <c r="E99" i="9"/>
  <c r="B99" i="9"/>
  <c r="H98" i="9"/>
  <c r="G98" i="9"/>
  <c r="F98" i="9"/>
  <c r="E98" i="9"/>
  <c r="B98" i="9" s="1"/>
  <c r="H97" i="9"/>
  <c r="G97" i="9"/>
  <c r="F97" i="9"/>
  <c r="E97" i="9"/>
  <c r="B97" i="9"/>
  <c r="H96" i="9"/>
  <c r="G96" i="9"/>
  <c r="F96" i="9"/>
  <c r="E96" i="9"/>
  <c r="B96" i="9" s="1"/>
  <c r="H95" i="9"/>
  <c r="G95" i="9"/>
  <c r="F95" i="9"/>
  <c r="E95" i="9"/>
  <c r="B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G89" i="9"/>
  <c r="F89" i="9"/>
  <c r="E89" i="9"/>
  <c r="B89" i="9" s="1"/>
  <c r="H88" i="9"/>
  <c r="G88" i="9"/>
  <c r="F88" i="9"/>
  <c r="E88" i="9"/>
  <c r="B88" i="9"/>
  <c r="H87" i="9"/>
  <c r="G87" i="9"/>
  <c r="F87" i="9"/>
  <c r="E87" i="9"/>
  <c r="B87" i="9" s="1"/>
  <c r="H86" i="9"/>
  <c r="E86" i="9" s="1"/>
  <c r="B86" i="9" s="1"/>
  <c r="G86" i="9"/>
  <c r="F86" i="9"/>
  <c r="H85" i="9"/>
  <c r="G85" i="9"/>
  <c r="F85" i="9"/>
  <c r="E85" i="9"/>
  <c r="B85" i="9"/>
  <c r="H84" i="9"/>
  <c r="G84" i="9"/>
  <c r="F84" i="9"/>
  <c r="E84" i="9"/>
  <c r="B84" i="9" s="1"/>
  <c r="H83" i="9"/>
  <c r="G83" i="9"/>
  <c r="F83" i="9"/>
  <c r="E83" i="9"/>
  <c r="B83" i="9"/>
  <c r="H82" i="9"/>
  <c r="G82" i="9"/>
  <c r="F82" i="9"/>
  <c r="E82" i="9"/>
  <c r="B82" i="9" s="1"/>
  <c r="H81" i="9"/>
  <c r="G81" i="9"/>
  <c r="F81" i="9"/>
  <c r="E81" i="9"/>
  <c r="B81" i="9"/>
  <c r="H80" i="9"/>
  <c r="G80" i="9"/>
  <c r="F80" i="9"/>
  <c r="E80" i="9"/>
  <c r="B80" i="9" s="1"/>
  <c r="H79" i="9"/>
  <c r="G79" i="9"/>
  <c r="F79" i="9"/>
  <c r="E79" i="9"/>
  <c r="B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G73" i="9"/>
  <c r="F73" i="9"/>
  <c r="E73" i="9"/>
  <c r="B73" i="9"/>
  <c r="H72" i="9"/>
  <c r="G72" i="9"/>
  <c r="F72" i="9"/>
  <c r="E72" i="9"/>
  <c r="B72" i="9" s="1"/>
  <c r="H71" i="9"/>
  <c r="E71" i="9" s="1"/>
  <c r="B71" i="9" s="1"/>
  <c r="G71" i="9"/>
  <c r="F71" i="9"/>
  <c r="H70" i="9"/>
  <c r="G70" i="9"/>
  <c r="F70" i="9"/>
  <c r="E70" i="9"/>
  <c r="B70" i="9" s="1"/>
  <c r="H69" i="9"/>
  <c r="E69" i="9" s="1"/>
  <c r="B69" i="9" s="1"/>
  <c r="G69" i="9"/>
  <c r="F69" i="9"/>
  <c r="H68" i="9"/>
  <c r="E68" i="9" s="1"/>
  <c r="B68" i="9" s="1"/>
  <c r="G68" i="9"/>
  <c r="F68" i="9"/>
  <c r="H67" i="9"/>
  <c r="G67" i="9"/>
  <c r="F67" i="9"/>
  <c r="E67" i="9"/>
  <c r="B67" i="9"/>
  <c r="H66" i="9"/>
  <c r="G66" i="9"/>
  <c r="F66" i="9"/>
  <c r="E66" i="9"/>
  <c r="B66" i="9" s="1"/>
  <c r="H65" i="9"/>
  <c r="G65" i="9"/>
  <c r="F65" i="9"/>
  <c r="E65" i="9"/>
  <c r="B65" i="9" s="1"/>
  <c r="H64" i="9"/>
  <c r="G64" i="9"/>
  <c r="F64" i="9"/>
  <c r="E64" i="9"/>
  <c r="B64" i="9"/>
  <c r="H63" i="9"/>
  <c r="G63" i="9"/>
  <c r="F63" i="9"/>
  <c r="E63" i="9"/>
  <c r="B63" i="9" s="1"/>
  <c r="H62" i="9"/>
  <c r="G62" i="9"/>
  <c r="F62" i="9"/>
  <c r="E62" i="9"/>
  <c r="B62" i="9"/>
  <c r="H61" i="9"/>
  <c r="G61" i="9"/>
  <c r="F61" i="9"/>
  <c r="E61" i="9"/>
  <c r="B61" i="9" s="1"/>
  <c r="H60" i="9"/>
  <c r="G60" i="9"/>
  <c r="F60" i="9"/>
  <c r="E60" i="9"/>
  <c r="B60" i="9"/>
  <c r="H59" i="9"/>
  <c r="G59" i="9"/>
  <c r="F59" i="9"/>
  <c r="E59" i="9"/>
  <c r="B59" i="9" s="1"/>
  <c r="H58" i="9"/>
  <c r="E58" i="9" s="1"/>
  <c r="B58" i="9" s="1"/>
  <c r="G58" i="9"/>
  <c r="F58" i="9"/>
  <c r="H57" i="9"/>
  <c r="G57" i="9"/>
  <c r="F57" i="9"/>
  <c r="E57" i="9"/>
  <c r="B57" i="9" s="1"/>
  <c r="H56" i="9"/>
  <c r="G56" i="9"/>
  <c r="F56" i="9"/>
  <c r="E56" i="9"/>
  <c r="B56" i="9"/>
  <c r="H55" i="9"/>
  <c r="G55" i="9"/>
  <c r="F55" i="9"/>
  <c r="E55" i="9"/>
  <c r="B55" i="9" s="1"/>
  <c r="H54" i="9"/>
  <c r="E54" i="9" s="1"/>
  <c r="B54" i="9" s="1"/>
  <c r="G54" i="9"/>
  <c r="F54" i="9"/>
  <c r="H53" i="9"/>
  <c r="G53" i="9"/>
  <c r="F53" i="9"/>
  <c r="E53" i="9"/>
  <c r="B53" i="9" s="1"/>
  <c r="H52" i="9"/>
  <c r="G52" i="9"/>
  <c r="F52" i="9"/>
  <c r="E52" i="9"/>
  <c r="B52" i="9" s="1"/>
  <c r="H51" i="9"/>
  <c r="G51" i="9"/>
  <c r="F51" i="9"/>
  <c r="E51" i="9"/>
  <c r="B51" i="9"/>
  <c r="H50" i="9"/>
  <c r="G50" i="9"/>
  <c r="F50" i="9"/>
  <c r="E50" i="9"/>
  <c r="B50" i="9" s="1"/>
  <c r="H49" i="9"/>
  <c r="E49" i="9" s="1"/>
  <c r="B49" i="9" s="1"/>
  <c r="G49" i="9"/>
  <c r="F49" i="9"/>
  <c r="H48" i="9"/>
  <c r="G48" i="9"/>
  <c r="F48" i="9"/>
  <c r="E48" i="9"/>
  <c r="B48" i="9" s="1"/>
  <c r="H47" i="9"/>
  <c r="G47" i="9"/>
  <c r="F47" i="9"/>
  <c r="E47" i="9"/>
  <c r="B47" i="9"/>
  <c r="H46" i="9"/>
  <c r="G46" i="9"/>
  <c r="F46" i="9"/>
  <c r="H45" i="9"/>
  <c r="E45" i="9" s="1"/>
  <c r="B45" i="9" s="1"/>
  <c r="G45" i="9"/>
  <c r="F45" i="9"/>
  <c r="H44" i="9"/>
  <c r="G44" i="9"/>
  <c r="F44" i="9"/>
  <c r="H43" i="9"/>
  <c r="E43" i="9" s="1"/>
  <c r="B43" i="9" s="1"/>
  <c r="G43" i="9"/>
  <c r="F43" i="9"/>
  <c r="H42" i="9"/>
  <c r="G42" i="9"/>
  <c r="F42" i="9"/>
  <c r="H41" i="9"/>
  <c r="E41" i="9" s="1"/>
  <c r="B41" i="9" s="1"/>
  <c r="G41" i="9"/>
  <c r="F41" i="9"/>
  <c r="H40" i="9"/>
  <c r="G40" i="9"/>
  <c r="F40" i="9"/>
  <c r="H39" i="9"/>
  <c r="E39" i="9" s="1"/>
  <c r="B39" i="9" s="1"/>
  <c r="G39" i="9"/>
  <c r="F39" i="9"/>
  <c r="H38" i="9"/>
  <c r="G38" i="9"/>
  <c r="F38" i="9"/>
  <c r="E38" i="9"/>
  <c r="B38" i="9" s="1"/>
  <c r="H37" i="9"/>
  <c r="G37" i="9"/>
  <c r="F37" i="9"/>
  <c r="H36" i="9"/>
  <c r="G36" i="9"/>
  <c r="F36" i="9"/>
  <c r="E36" i="9"/>
  <c r="B36" i="9" s="1"/>
  <c r="H35" i="9"/>
  <c r="E35" i="9" s="1"/>
  <c r="B35" i="9" s="1"/>
  <c r="G35" i="9"/>
  <c r="F35" i="9"/>
  <c r="H34" i="9"/>
  <c r="G34" i="9"/>
  <c r="F34" i="9"/>
  <c r="E34" i="9"/>
  <c r="B34" i="9" s="1"/>
  <c r="H33" i="9"/>
  <c r="G33" i="9"/>
  <c r="F33" i="9"/>
  <c r="E33" i="9"/>
  <c r="B33" i="9"/>
  <c r="H32" i="9"/>
  <c r="G32" i="9"/>
  <c r="F32" i="9"/>
  <c r="E32" i="9"/>
  <c r="B32" i="9"/>
  <c r="H31" i="9"/>
  <c r="G31" i="9"/>
  <c r="F31" i="9"/>
  <c r="E31" i="9"/>
  <c r="B31" i="9" s="1"/>
  <c r="H30" i="9"/>
  <c r="G30" i="9"/>
  <c r="F30" i="9"/>
  <c r="H29" i="9"/>
  <c r="E29" i="9" s="1"/>
  <c r="B29" i="9" s="1"/>
  <c r="G29" i="9"/>
  <c r="F29" i="9"/>
  <c r="H28" i="9"/>
  <c r="G28" i="9"/>
  <c r="F28" i="9"/>
  <c r="E28" i="9"/>
  <c r="B28" i="9"/>
  <c r="H27" i="9"/>
  <c r="G27" i="9"/>
  <c r="F27" i="9"/>
  <c r="E27" i="9"/>
  <c r="B27" i="9" s="1"/>
  <c r="H26" i="9"/>
  <c r="E26" i="9" s="1"/>
  <c r="B26" i="9" s="1"/>
  <c r="G26" i="9"/>
  <c r="F26" i="9"/>
  <c r="H25" i="9"/>
  <c r="G25" i="9"/>
  <c r="F25" i="9"/>
  <c r="E25" i="9"/>
  <c r="B25" i="9" s="1"/>
  <c r="H24" i="9"/>
  <c r="G24" i="9"/>
  <c r="F24" i="9"/>
  <c r="E24" i="9"/>
  <c r="B24" i="9"/>
  <c r="H23" i="9"/>
  <c r="G23" i="9"/>
  <c r="F23" i="9"/>
  <c r="E23" i="9"/>
  <c r="B23" i="9" s="1"/>
  <c r="H22" i="9"/>
  <c r="E22" i="9" s="1"/>
  <c r="B22" i="9" s="1"/>
  <c r="G22" i="9"/>
  <c r="F22" i="9"/>
  <c r="H21" i="9"/>
  <c r="G21" i="9"/>
  <c r="F21" i="9"/>
  <c r="E21" i="9"/>
  <c r="B21" i="9" s="1"/>
  <c r="F20" i="9"/>
  <c r="F4" i="9"/>
  <c r="O3" i="9"/>
  <c r="G274" i="9" s="1"/>
  <c r="I3" i="9"/>
  <c r="H3" i="9"/>
  <c r="G3" i="9"/>
  <c r="D101" i="8"/>
  <c r="D95" i="8"/>
  <c r="D90" i="8"/>
  <c r="D85" i="8"/>
  <c r="D80" i="8"/>
  <c r="D75" i="8"/>
  <c r="D70" i="8"/>
  <c r="D65" i="8"/>
  <c r="D60" i="8"/>
  <c r="D55" i="8"/>
  <c r="D50" i="8"/>
  <c r="D49" i="8"/>
  <c r="D44" i="8"/>
  <c r="D43" i="8"/>
  <c r="D36" i="8"/>
  <c r="D26" i="8"/>
  <c r="D24" i="8" s="1"/>
  <c r="C1499" i="1" s="1"/>
  <c r="D18" i="8"/>
  <c r="D8" i="8"/>
  <c r="D6" i="8" s="1"/>
  <c r="C1481" i="1" s="1"/>
  <c r="H1481" i="1" s="1"/>
  <c r="E44" i="7"/>
  <c r="D44" i="7"/>
  <c r="E39" i="7"/>
  <c r="D39" i="7"/>
  <c r="E38" i="7"/>
  <c r="D38" i="7"/>
  <c r="E30" i="7"/>
  <c r="D30" i="7"/>
  <c r="E23" i="7"/>
  <c r="D23" i="7"/>
  <c r="E22" i="7"/>
  <c r="D22" i="7"/>
  <c r="E14" i="7"/>
  <c r="D14" i="7"/>
  <c r="E7" i="7"/>
  <c r="D7" i="7"/>
  <c r="E6" i="7"/>
  <c r="D6" i="7"/>
  <c r="C1437" i="1" s="1"/>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28" i="3"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E245" i="5" s="1"/>
  <c r="D1222" i="1" s="1"/>
  <c r="D250" i="5"/>
  <c r="F249" i="5"/>
  <c r="F248" i="5"/>
  <c r="F247" i="5"/>
  <c r="E246" i="5"/>
  <c r="D1223" i="1" s="1"/>
  <c r="D246" i="5"/>
  <c r="D245" i="5" s="1"/>
  <c r="C1222" i="1"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C1154" i="1"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E528"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D528" i="4"/>
  <c r="D636" i="4" s="1"/>
  <c r="F636"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D420" i="4"/>
  <c r="F420" i="4" s="1"/>
  <c r="E418" i="4"/>
  <c r="D418" i="4"/>
  <c r="F418" i="4" s="1"/>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E351" i="4" s="1"/>
  <c r="E350" i="4" s="1"/>
  <c r="E408"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E311" i="4"/>
  <c r="F310" i="4"/>
  <c r="F309" i="4"/>
  <c r="F308" i="4"/>
  <c r="F307" i="4"/>
  <c r="F306" i="4"/>
  <c r="F305" i="4"/>
  <c r="E304" i="4"/>
  <c r="D304" i="4"/>
  <c r="F304" i="4" s="1"/>
  <c r="F303" i="4"/>
  <c r="F302" i="4"/>
  <c r="F301" i="4"/>
  <c r="E300" i="4"/>
  <c r="D300" i="4"/>
  <c r="F300" i="4" s="1"/>
  <c r="E299" i="4"/>
  <c r="D299" i="4"/>
  <c r="F299" i="4" s="1"/>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7" i="4" s="1"/>
  <c r="F176" i="4"/>
  <c r="F175" i="4"/>
  <c r="F174" i="4"/>
  <c r="F173" i="4"/>
  <c r="F172" i="4"/>
  <c r="F171" i="4"/>
  <c r="F170" i="4"/>
  <c r="E169" i="4"/>
  <c r="D169" i="4"/>
  <c r="F169" i="4" s="1"/>
  <c r="F168" i="4"/>
  <c r="F167" i="4"/>
  <c r="F166" i="4"/>
  <c r="F165" i="4"/>
  <c r="E164" i="4"/>
  <c r="D164" i="4"/>
  <c r="F164" i="4" s="1"/>
  <c r="D163" i="4"/>
  <c r="F163" i="4" s="1"/>
  <c r="F162" i="4"/>
  <c r="F161" i="4"/>
  <c r="F160" i="4"/>
  <c r="E159" i="4"/>
  <c r="D159" i="4"/>
  <c r="F159" i="4" s="1"/>
  <c r="F158" i="4"/>
  <c r="F157" i="4"/>
  <c r="F156" i="4"/>
  <c r="F155" i="4"/>
  <c r="F154" i="4"/>
  <c r="E153" i="4"/>
  <c r="D153" i="4"/>
  <c r="D152" i="4" s="1"/>
  <c r="C148" i="1" s="1"/>
  <c r="E152" i="4"/>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4" i="1" s="1"/>
  <c r="D128" i="4"/>
  <c r="F128" i="4" s="1"/>
  <c r="F127" i="4"/>
  <c r="F126" i="4"/>
  <c r="E125" i="4"/>
  <c r="E124" i="4" s="1"/>
  <c r="D120" i="1" s="1"/>
  <c r="D125" i="4"/>
  <c r="F125"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C1524" i="1"/>
  <c r="G1524" i="1" s="1"/>
  <c r="G1523" i="1"/>
  <c r="C1523" i="1"/>
  <c r="H1523" i="1" s="1"/>
  <c r="C1522" i="1"/>
  <c r="G1522" i="1" s="1"/>
  <c r="G1521" i="1"/>
  <c r="C1521" i="1"/>
  <c r="H1521" i="1" s="1"/>
  <c r="C1520" i="1"/>
  <c r="G1520" i="1" s="1"/>
  <c r="G1519" i="1"/>
  <c r="C1519" i="1"/>
  <c r="H1519" i="1" s="1"/>
  <c r="C1518" i="1"/>
  <c r="G1518"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C1509" i="1"/>
  <c r="H1509" i="1" s="1"/>
  <c r="H1508" i="1"/>
  <c r="C1508" i="1"/>
  <c r="G1508" i="1" s="1"/>
  <c r="G1507" i="1"/>
  <c r="C1507" i="1"/>
  <c r="H1507" i="1" s="1"/>
  <c r="H1506" i="1"/>
  <c r="C1506" i="1"/>
  <c r="G1506" i="1" s="1"/>
  <c r="G1505" i="1"/>
  <c r="C1505" i="1"/>
  <c r="H1505" i="1" s="1"/>
  <c r="H1504" i="1"/>
  <c r="C1504" i="1"/>
  <c r="G1504" i="1" s="1"/>
  <c r="G1503" i="1"/>
  <c r="C1503" i="1"/>
  <c r="H1503" i="1" s="1"/>
  <c r="C1502" i="1"/>
  <c r="G1502" i="1" s="1"/>
  <c r="C1501" i="1"/>
  <c r="H1501"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C1492" i="1"/>
  <c r="G1492" i="1" s="1"/>
  <c r="C1491" i="1"/>
  <c r="H1491" i="1" s="1"/>
  <c r="H1490" i="1"/>
  <c r="C1490" i="1"/>
  <c r="G1490" i="1" s="1"/>
  <c r="C1489" i="1"/>
  <c r="H1489" i="1" s="1"/>
  <c r="H1488" i="1"/>
  <c r="C1488" i="1"/>
  <c r="G1488" i="1" s="1"/>
  <c r="G1487" i="1"/>
  <c r="C1487" i="1"/>
  <c r="H1487" i="1" s="1"/>
  <c r="C1486" i="1"/>
  <c r="G1486" i="1" s="1"/>
  <c r="C1485" i="1"/>
  <c r="H1485" i="1" s="1"/>
  <c r="C1484" i="1"/>
  <c r="G1484" i="1" s="1"/>
  <c r="H1482" i="1"/>
  <c r="C1482" i="1"/>
  <c r="G1482" i="1" s="1"/>
  <c r="C1480" i="1"/>
  <c r="H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D1440" i="1"/>
  <c r="J1440" i="1" s="1"/>
  <c r="C1440" i="1"/>
  <c r="G1440" i="1" s="1"/>
  <c r="H1439" i="1"/>
  <c r="D1439" i="1"/>
  <c r="J1439" i="1" s="1"/>
  <c r="C1439" i="1"/>
  <c r="G1439" i="1" s="1"/>
  <c r="I1439" i="1" s="1"/>
  <c r="D1438" i="1"/>
  <c r="C1438" i="1"/>
  <c r="D1437" i="1"/>
  <c r="D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D1411" i="1"/>
  <c r="C1411" i="1"/>
  <c r="D1410" i="1"/>
  <c r="H1410" i="1" s="1"/>
  <c r="C1410" i="1"/>
  <c r="D1409" i="1"/>
  <c r="C1409" i="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C1320" i="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C1274" i="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C1266" i="1"/>
  <c r="G1266" i="1" s="1"/>
  <c r="D1265" i="1"/>
  <c r="H1265" i="1" s="1"/>
  <c r="C1265" i="1"/>
  <c r="G1265" i="1" s="1"/>
  <c r="D1264" i="1"/>
  <c r="C1264" i="1"/>
  <c r="G1264" i="1" s="1"/>
  <c r="D1263" i="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C1244" i="1"/>
  <c r="D1243" i="1"/>
  <c r="H1243" i="1" s="1"/>
  <c r="C1243" i="1"/>
  <c r="G1243" i="1" s="1"/>
  <c r="D1242" i="1"/>
  <c r="H1242" i="1" s="1"/>
  <c r="C1242" i="1"/>
  <c r="G1242" i="1" s="1"/>
  <c r="D1241" i="1"/>
  <c r="C1241" i="1"/>
  <c r="D1240" i="1"/>
  <c r="H1240" i="1" s="1"/>
  <c r="C1240" i="1"/>
  <c r="G1240" i="1" s="1"/>
  <c r="D1239" i="1"/>
  <c r="H1239" i="1" s="1"/>
  <c r="C1239" i="1"/>
  <c r="G1239" i="1" s="1"/>
  <c r="D1238" i="1"/>
  <c r="H1238" i="1" s="1"/>
  <c r="C1238" i="1"/>
  <c r="G1238" i="1" s="1"/>
  <c r="D1237" i="1"/>
  <c r="C1237" i="1"/>
  <c r="D1236" i="1"/>
  <c r="C1236" i="1"/>
  <c r="G1236" i="1" s="1"/>
  <c r="D1235" i="1"/>
  <c r="D1234" i="1"/>
  <c r="H1234" i="1" s="1"/>
  <c r="C1234" i="1"/>
  <c r="G1234" i="1" s="1"/>
  <c r="D1233" i="1"/>
  <c r="H1233" i="1" s="1"/>
  <c r="C1233" i="1"/>
  <c r="G1233" i="1" s="1"/>
  <c r="D1232" i="1"/>
  <c r="C1232" i="1"/>
  <c r="G1232" i="1" s="1"/>
  <c r="D1231" i="1"/>
  <c r="H1231" i="1" s="1"/>
  <c r="C1231" i="1"/>
  <c r="G1231" i="1" s="1"/>
  <c r="D1230" i="1"/>
  <c r="H1230" i="1" s="1"/>
  <c r="C1230" i="1"/>
  <c r="G1230" i="1" s="1"/>
  <c r="D1229" i="1"/>
  <c r="C1229" i="1"/>
  <c r="G1229" i="1" s="1"/>
  <c r="D1228" i="1"/>
  <c r="H1228" i="1" s="1"/>
  <c r="C1228" i="1"/>
  <c r="G1228" i="1" s="1"/>
  <c r="C1227" i="1"/>
  <c r="D1226" i="1"/>
  <c r="H1226" i="1" s="1"/>
  <c r="C1226" i="1"/>
  <c r="G1226" i="1" s="1"/>
  <c r="D1225" i="1"/>
  <c r="H1225" i="1" s="1"/>
  <c r="C1225" i="1"/>
  <c r="G1225" i="1" s="1"/>
  <c r="D1224" i="1"/>
  <c r="C1224" i="1"/>
  <c r="D1221" i="1"/>
  <c r="H1221" i="1" s="1"/>
  <c r="C1221" i="1"/>
  <c r="G1221" i="1" s="1"/>
  <c r="D1220" i="1"/>
  <c r="H1220" i="1" s="1"/>
  <c r="C1220" i="1"/>
  <c r="G1220" i="1" s="1"/>
  <c r="D1219" i="1"/>
  <c r="H1219" i="1" s="1"/>
  <c r="C1219" i="1"/>
  <c r="G1219" i="1" s="1"/>
  <c r="D1218" i="1"/>
  <c r="C1218" i="1"/>
  <c r="G1218" i="1" s="1"/>
  <c r="D1217" i="1"/>
  <c r="C1217" i="1"/>
  <c r="G1217" i="1" s="1"/>
  <c r="D1216" i="1"/>
  <c r="C1216" i="1"/>
  <c r="G1216" i="1" s="1"/>
  <c r="D1215" i="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C1165" i="1"/>
  <c r="D1164" i="1"/>
  <c r="H1164" i="1" s="1"/>
  <c r="C1164" i="1"/>
  <c r="G1164" i="1" s="1"/>
  <c r="D1163" i="1"/>
  <c r="H1163" i="1" s="1"/>
  <c r="C1163" i="1"/>
  <c r="G1163" i="1" s="1"/>
  <c r="D1162" i="1"/>
  <c r="H1162" i="1" s="1"/>
  <c r="C1162" i="1"/>
  <c r="G1162" i="1" s="1"/>
  <c r="D1161" i="1"/>
  <c r="H1161" i="1" s="1"/>
  <c r="C1161" i="1"/>
  <c r="G1161" i="1" s="1"/>
  <c r="D1160" i="1"/>
  <c r="C1160" i="1"/>
  <c r="G1160" i="1" s="1"/>
  <c r="D1159" i="1"/>
  <c r="H1159" i="1" s="1"/>
  <c r="C1159" i="1"/>
  <c r="G1159" i="1" s="1"/>
  <c r="D1158" i="1"/>
  <c r="H1158" i="1" s="1"/>
  <c r="C1158" i="1"/>
  <c r="G1158" i="1" s="1"/>
  <c r="D1157" i="1"/>
  <c r="D1156" i="1"/>
  <c r="C1156" i="1"/>
  <c r="D1155" i="1"/>
  <c r="C1155" i="1"/>
  <c r="G1155" i="1" s="1"/>
  <c r="D1154" i="1"/>
  <c r="D1151" i="1"/>
  <c r="C1151" i="1"/>
  <c r="D1150" i="1"/>
  <c r="H1150" i="1" s="1"/>
  <c r="C1150" i="1"/>
  <c r="G1150" i="1" s="1"/>
  <c r="D1149" i="1"/>
  <c r="H1149" i="1" s="1"/>
  <c r="C1149" i="1"/>
  <c r="G1149" i="1" s="1"/>
  <c r="D1148" i="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C1064" i="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D1049" i="1"/>
  <c r="H1049" i="1" s="1"/>
  <c r="C1049" i="1"/>
  <c r="G1049" i="1" s="1"/>
  <c r="D1048" i="1"/>
  <c r="D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C1032" i="1"/>
  <c r="D1031" i="1"/>
  <c r="H1031" i="1" s="1"/>
  <c r="C1031" i="1"/>
  <c r="G1031" i="1" s="1"/>
  <c r="D1030" i="1"/>
  <c r="C1030" i="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H1020" i="1"/>
  <c r="D1020" i="1"/>
  <c r="C1020" i="1"/>
  <c r="G1020" i="1" s="1"/>
  <c r="D1019" i="1"/>
  <c r="H1019" i="1" s="1"/>
  <c r="C1019" i="1"/>
  <c r="D1018" i="1"/>
  <c r="C1018" i="1"/>
  <c r="D1017" i="1"/>
  <c r="H1017" i="1" s="1"/>
  <c r="C1017" i="1"/>
  <c r="H1016" i="1"/>
  <c r="D1016" i="1"/>
  <c r="C1016" i="1"/>
  <c r="G1016" i="1" s="1"/>
  <c r="D1015" i="1"/>
  <c r="H1015" i="1" s="1"/>
  <c r="C1015" i="1"/>
  <c r="D1014" i="1"/>
  <c r="C1014" i="1"/>
  <c r="G1014" i="1" s="1"/>
  <c r="D1013" i="1"/>
  <c r="H1013" i="1" s="1"/>
  <c r="C1013" i="1"/>
  <c r="H1012" i="1"/>
  <c r="D1012" i="1"/>
  <c r="C1012" i="1"/>
  <c r="G1012" i="1" s="1"/>
  <c r="D1011" i="1"/>
  <c r="H1011" i="1" s="1"/>
  <c r="C1011" i="1"/>
  <c r="H1010" i="1"/>
  <c r="D1010" i="1"/>
  <c r="C1010" i="1"/>
  <c r="G1010" i="1" s="1"/>
  <c r="D1009" i="1"/>
  <c r="H1009" i="1" s="1"/>
  <c r="C1009" i="1"/>
  <c r="H1008" i="1"/>
  <c r="D1008" i="1"/>
  <c r="C1008" i="1"/>
  <c r="G1008" i="1" s="1"/>
  <c r="D1007" i="1"/>
  <c r="H1007" i="1" s="1"/>
  <c r="C1007" i="1"/>
  <c r="D1006" i="1"/>
  <c r="C1006" i="1"/>
  <c r="D1005" i="1"/>
  <c r="H1005" i="1" s="1"/>
  <c r="C1005" i="1"/>
  <c r="D1004" i="1"/>
  <c r="C1004" i="1"/>
  <c r="G1004" i="1" s="1"/>
  <c r="D1003" i="1"/>
  <c r="C1003" i="1"/>
  <c r="D1002" i="1"/>
  <c r="C1002" i="1"/>
  <c r="D1001" i="1"/>
  <c r="H1001" i="1" s="1"/>
  <c r="C1001" i="1"/>
  <c r="D1000" i="1"/>
  <c r="C1000" i="1"/>
  <c r="G1000" i="1" s="1"/>
  <c r="D999" i="1"/>
  <c r="C999" i="1"/>
  <c r="D998" i="1"/>
  <c r="C998" i="1"/>
  <c r="D997" i="1"/>
  <c r="D996" i="1"/>
  <c r="C996" i="1"/>
  <c r="D995" i="1"/>
  <c r="C995" i="1"/>
  <c r="H994" i="1"/>
  <c r="D994" i="1"/>
  <c r="C994" i="1"/>
  <c r="G994" i="1" s="1"/>
  <c r="D993" i="1"/>
  <c r="C993" i="1"/>
  <c r="H992" i="1"/>
  <c r="D992" i="1"/>
  <c r="C992" i="1"/>
  <c r="G992" i="1" s="1"/>
  <c r="D991" i="1"/>
  <c r="C991" i="1"/>
  <c r="D989" i="1"/>
  <c r="H989" i="1" s="1"/>
  <c r="C989" i="1"/>
  <c r="H988" i="1"/>
  <c r="D988" i="1"/>
  <c r="C988" i="1"/>
  <c r="G988" i="1" s="1"/>
  <c r="D987" i="1"/>
  <c r="H987" i="1" s="1"/>
  <c r="C987" i="1"/>
  <c r="H986" i="1"/>
  <c r="D986" i="1"/>
  <c r="C986" i="1"/>
  <c r="G986"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C821" i="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C715" i="1"/>
  <c r="G715" i="1" s="1"/>
  <c r="D714" i="1"/>
  <c r="H714" i="1" s="1"/>
  <c r="C714" i="1"/>
  <c r="G714" i="1" s="1"/>
  <c r="D713" i="1"/>
  <c r="C713" i="1"/>
  <c r="G713" i="1" s="1"/>
  <c r="D712" i="1"/>
  <c r="H712" i="1" s="1"/>
  <c r="C712" i="1"/>
  <c r="G712" i="1" s="1"/>
  <c r="D711" i="1"/>
  <c r="C711" i="1"/>
  <c r="G711" i="1" s="1"/>
  <c r="D710" i="1"/>
  <c r="C710" i="1"/>
  <c r="G710" i="1" s="1"/>
  <c r="D709" i="1"/>
  <c r="C709" i="1"/>
  <c r="D708" i="1"/>
  <c r="H708" i="1" s="1"/>
  <c r="C708" i="1"/>
  <c r="G708" i="1" s="1"/>
  <c r="D707" i="1"/>
  <c r="H707" i="1" s="1"/>
  <c r="C707" i="1"/>
  <c r="G707" i="1" s="1"/>
  <c r="D706" i="1"/>
  <c r="H706" i="1" s="1"/>
  <c r="C706" i="1"/>
  <c r="G706" i="1" s="1"/>
  <c r="D705" i="1"/>
  <c r="H705" i="1" s="1"/>
  <c r="C705" i="1"/>
  <c r="G705" i="1" s="1"/>
  <c r="D704" i="1"/>
  <c r="H704" i="1" s="1"/>
  <c r="C704" i="1"/>
  <c r="G704" i="1" s="1"/>
  <c r="D703" i="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C670" i="1"/>
  <c r="D669" i="1"/>
  <c r="C669" i="1"/>
  <c r="G669" i="1" s="1"/>
  <c r="D668" i="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C649" i="1"/>
  <c r="G649" i="1" s="1"/>
  <c r="D648" i="1"/>
  <c r="H648" i="1" s="1"/>
  <c r="C648" i="1"/>
  <c r="G648" i="1" s="1"/>
  <c r="D647" i="1"/>
  <c r="C647" i="1"/>
  <c r="G647" i="1" s="1"/>
  <c r="D646" i="1"/>
  <c r="H646" i="1" s="1"/>
  <c r="C646" i="1"/>
  <c r="G646" i="1" s="1"/>
  <c r="C645" i="1"/>
  <c r="D644" i="1"/>
  <c r="C644" i="1"/>
  <c r="D643" i="1"/>
  <c r="C643" i="1"/>
  <c r="G643" i="1" s="1"/>
  <c r="D642" i="1"/>
  <c r="H642" i="1" s="1"/>
  <c r="C642" i="1"/>
  <c r="D641" i="1"/>
  <c r="C641" i="1"/>
  <c r="G641" i="1" s="1"/>
  <c r="D637" i="1"/>
  <c r="C637" i="1"/>
  <c r="G637" i="1" s="1"/>
  <c r="D632" i="1"/>
  <c r="H632" i="1" s="1"/>
  <c r="C632" i="1"/>
  <c r="H631" i="1"/>
  <c r="D631" i="1"/>
  <c r="C631" i="1"/>
  <c r="G631" i="1" s="1"/>
  <c r="C630" i="1"/>
  <c r="H628" i="1"/>
  <c r="D628" i="1"/>
  <c r="C628" i="1"/>
  <c r="G628" i="1" s="1"/>
  <c r="D627" i="1"/>
  <c r="H627" i="1" s="1"/>
  <c r="C627" i="1"/>
  <c r="H626" i="1"/>
  <c r="D626" i="1"/>
  <c r="C626" i="1"/>
  <c r="G626" i="1" s="1"/>
  <c r="D625" i="1"/>
  <c r="H625" i="1" s="1"/>
  <c r="C625" i="1"/>
  <c r="H624" i="1"/>
  <c r="D624" i="1"/>
  <c r="C624" i="1"/>
  <c r="G624" i="1" s="1"/>
  <c r="D623" i="1"/>
  <c r="H623" i="1" s="1"/>
  <c r="C623"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D523" i="1"/>
  <c r="H523" i="1" s="1"/>
  <c r="C523" i="1"/>
  <c r="H522" i="1"/>
  <c r="D522" i="1"/>
  <c r="C522" i="1"/>
  <c r="G522" i="1" s="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H453" i="1" s="1"/>
  <c r="C453" i="1"/>
  <c r="H452" i="1"/>
  <c r="D452" i="1"/>
  <c r="C452" i="1"/>
  <c r="G452" i="1" s="1"/>
  <c r="D451" i="1"/>
  <c r="H451" i="1" s="1"/>
  <c r="C451" i="1"/>
  <c r="H450" i="1"/>
  <c r="D450" i="1"/>
  <c r="C450" i="1"/>
  <c r="G450" i="1" s="1"/>
  <c r="D449" i="1"/>
  <c r="H449" i="1" s="1"/>
  <c r="C449" i="1"/>
  <c r="H448" i="1"/>
  <c r="D448" i="1"/>
  <c r="C448" i="1"/>
  <c r="G448" i="1" s="1"/>
  <c r="D447" i="1"/>
  <c r="H447" i="1" s="1"/>
  <c r="C447" i="1"/>
  <c r="H446" i="1"/>
  <c r="D446" i="1"/>
  <c r="C446" i="1"/>
  <c r="G446" i="1" s="1"/>
  <c r="D445" i="1"/>
  <c r="H445" i="1" s="1"/>
  <c r="C445" i="1"/>
  <c r="H444" i="1"/>
  <c r="D444" i="1"/>
  <c r="C444" i="1"/>
  <c r="G444" i="1" s="1"/>
  <c r="D443" i="1"/>
  <c r="H443" i="1" s="1"/>
  <c r="C443" i="1"/>
  <c r="H442" i="1"/>
  <c r="D442" i="1"/>
  <c r="C442" i="1"/>
  <c r="G442" i="1" s="1"/>
  <c r="D441" i="1"/>
  <c r="H441" i="1" s="1"/>
  <c r="C441" i="1"/>
  <c r="H440" i="1"/>
  <c r="D440" i="1"/>
  <c r="C440" i="1"/>
  <c r="G440" i="1" s="1"/>
  <c r="D439" i="1"/>
  <c r="H439" i="1" s="1"/>
  <c r="C439" i="1"/>
  <c r="H438" i="1"/>
  <c r="D438" i="1"/>
  <c r="C438" i="1"/>
  <c r="G438" i="1" s="1"/>
  <c r="D437" i="1"/>
  <c r="H437" i="1" s="1"/>
  <c r="C437" i="1"/>
  <c r="H436" i="1"/>
  <c r="D436" i="1"/>
  <c r="C436" i="1"/>
  <c r="G436" i="1" s="1"/>
  <c r="D435" i="1"/>
  <c r="H435" i="1" s="1"/>
  <c r="C435" i="1"/>
  <c r="H434" i="1"/>
  <c r="D434" i="1"/>
  <c r="C434" i="1"/>
  <c r="G434" i="1" s="1"/>
  <c r="D433" i="1"/>
  <c r="H433" i="1" s="1"/>
  <c r="C433" i="1"/>
  <c r="H432" i="1"/>
  <c r="D432" i="1"/>
  <c r="C432" i="1"/>
  <c r="G432" i="1" s="1"/>
  <c r="D431" i="1"/>
  <c r="H431" i="1" s="1"/>
  <c r="C431" i="1"/>
  <c r="H430" i="1"/>
  <c r="D430" i="1"/>
  <c r="C430" i="1"/>
  <c r="G430" i="1" s="1"/>
  <c r="D429" i="1"/>
  <c r="H429" i="1" s="1"/>
  <c r="C429" i="1"/>
  <c r="H428" i="1"/>
  <c r="D428" i="1"/>
  <c r="C428" i="1"/>
  <c r="G428" i="1" s="1"/>
  <c r="D427" i="1"/>
  <c r="H427" i="1" s="1"/>
  <c r="C427" i="1"/>
  <c r="H426" i="1"/>
  <c r="D426" i="1"/>
  <c r="C426" i="1"/>
  <c r="G426" i="1" s="1"/>
  <c r="D425" i="1"/>
  <c r="H425" i="1" s="1"/>
  <c r="C425" i="1"/>
  <c r="H424" i="1"/>
  <c r="D424" i="1"/>
  <c r="C424" i="1"/>
  <c r="G424" i="1" s="1"/>
  <c r="D423" i="1"/>
  <c r="H423" i="1" s="1"/>
  <c r="C423" i="1"/>
  <c r="H422" i="1"/>
  <c r="D422" i="1"/>
  <c r="C422" i="1"/>
  <c r="G422" i="1" s="1"/>
  <c r="D421" i="1"/>
  <c r="H421" i="1" s="1"/>
  <c r="C421" i="1"/>
  <c r="H420" i="1"/>
  <c r="D420" i="1"/>
  <c r="C420" i="1"/>
  <c r="G420" i="1" s="1"/>
  <c r="D419" i="1"/>
  <c r="H419" i="1" s="1"/>
  <c r="C419" i="1"/>
  <c r="H418" i="1"/>
  <c r="D418" i="1"/>
  <c r="C418" i="1"/>
  <c r="G418" i="1" s="1"/>
  <c r="D417" i="1"/>
  <c r="H417" i="1" s="1"/>
  <c r="C417" i="1"/>
  <c r="H416" i="1"/>
  <c r="D416" i="1"/>
  <c r="C416" i="1"/>
  <c r="G416" i="1" s="1"/>
  <c r="D415" i="1"/>
  <c r="H415" i="1" s="1"/>
  <c r="C415" i="1"/>
  <c r="C414" i="1"/>
  <c r="D413" i="1"/>
  <c r="H413" i="1" s="1"/>
  <c r="C413" i="1"/>
  <c r="D412" i="1"/>
  <c r="H412" i="1" s="1"/>
  <c r="C412" i="1"/>
  <c r="D411" i="1"/>
  <c r="H411" i="1" s="1"/>
  <c r="C411" i="1"/>
  <c r="H406" i="1"/>
  <c r="D406" i="1"/>
  <c r="C406" i="1"/>
  <c r="G406" i="1" s="1"/>
  <c r="D405" i="1"/>
  <c r="H405" i="1" s="1"/>
  <c r="C405" i="1"/>
  <c r="H404" i="1"/>
  <c r="D404" i="1"/>
  <c r="C404" i="1"/>
  <c r="G404" i="1" s="1"/>
  <c r="D403" i="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D390" i="1"/>
  <c r="H390" i="1" s="1"/>
  <c r="C390" i="1"/>
  <c r="H389" i="1"/>
  <c r="D389" i="1"/>
  <c r="C389" i="1"/>
  <c r="G389" i="1" s="1"/>
  <c r="D388" i="1"/>
  <c r="H388" i="1" s="1"/>
  <c r="C388" i="1"/>
  <c r="H387" i="1"/>
  <c r="D387" i="1"/>
  <c r="C387" i="1"/>
  <c r="G387" i="1" s="1"/>
  <c r="D386" i="1"/>
  <c r="H386" i="1" s="1"/>
  <c r="C386" i="1"/>
  <c r="H385" i="1"/>
  <c r="D385" i="1"/>
  <c r="C385" i="1"/>
  <c r="G385" i="1" s="1"/>
  <c r="D384" i="1"/>
  <c r="H384" i="1" s="1"/>
  <c r="C384" i="1"/>
  <c r="H383" i="1"/>
  <c r="D383" i="1"/>
  <c r="C383" i="1"/>
  <c r="G383" i="1" s="1"/>
  <c r="D382" i="1"/>
  <c r="H382" i="1" s="1"/>
  <c r="C382" i="1"/>
  <c r="H381" i="1"/>
  <c r="D381" i="1"/>
  <c r="C381" i="1"/>
  <c r="G381" i="1" s="1"/>
  <c r="D380" i="1"/>
  <c r="H380" i="1" s="1"/>
  <c r="C380" i="1"/>
  <c r="D379" i="1"/>
  <c r="C379" i="1"/>
  <c r="G379" i="1" s="1"/>
  <c r="D378" i="1"/>
  <c r="H377" i="1"/>
  <c r="D377" i="1"/>
  <c r="C377" i="1"/>
  <c r="G377" i="1" s="1"/>
  <c r="D376" i="1"/>
  <c r="H376" i="1" s="1"/>
  <c r="C376" i="1"/>
  <c r="H375" i="1"/>
  <c r="D375" i="1"/>
  <c r="C375" i="1"/>
  <c r="G375" i="1" s="1"/>
  <c r="D374" i="1"/>
  <c r="H374" i="1" s="1"/>
  <c r="C374" i="1"/>
  <c r="H373" i="1"/>
  <c r="D373" i="1"/>
  <c r="C373" i="1"/>
  <c r="G373" i="1" s="1"/>
  <c r="D372" i="1"/>
  <c r="H372" i="1" s="1"/>
  <c r="C372" i="1"/>
  <c r="D371" i="1"/>
  <c r="C371" i="1"/>
  <c r="G371" i="1" s="1"/>
  <c r="D370" i="1"/>
  <c r="H370" i="1" s="1"/>
  <c r="C370" i="1"/>
  <c r="D369" i="1"/>
  <c r="C369" i="1"/>
  <c r="G369" i="1" s="1"/>
  <c r="D368" i="1"/>
  <c r="H368" i="1" s="1"/>
  <c r="C368" i="1"/>
  <c r="D367" i="1"/>
  <c r="C367" i="1"/>
  <c r="G367" i="1" s="1"/>
  <c r="D366" i="1"/>
  <c r="H366" i="1" s="1"/>
  <c r="C366" i="1"/>
  <c r="D365" i="1"/>
  <c r="C365" i="1"/>
  <c r="G365" i="1" s="1"/>
  <c r="D364" i="1"/>
  <c r="H363" i="1"/>
  <c r="D363" i="1"/>
  <c r="C363" i="1"/>
  <c r="G363" i="1" s="1"/>
  <c r="D362" i="1"/>
  <c r="H362" i="1" s="1"/>
  <c r="C362" i="1"/>
  <c r="D361" i="1"/>
  <c r="C361" i="1"/>
  <c r="G361" i="1" s="1"/>
  <c r="D360" i="1"/>
  <c r="H360" i="1" s="1"/>
  <c r="C360" i="1"/>
  <c r="D359" i="1"/>
  <c r="C359" i="1"/>
  <c r="G359" i="1" s="1"/>
  <c r="D358" i="1"/>
  <c r="H357" i="1"/>
  <c r="D357" i="1"/>
  <c r="C357" i="1"/>
  <c r="G357" i="1" s="1"/>
  <c r="D356" i="1"/>
  <c r="H356" i="1" s="1"/>
  <c r="C356" i="1"/>
  <c r="D355" i="1"/>
  <c r="C355" i="1"/>
  <c r="G355" i="1" s="1"/>
  <c r="D354" i="1"/>
  <c r="C354" i="1"/>
  <c r="H354" i="1" s="1"/>
  <c r="D353" i="1"/>
  <c r="C353" i="1"/>
  <c r="H353" i="1" s="1"/>
  <c r="D352" i="1"/>
  <c r="C352" i="1"/>
  <c r="H352" i="1" s="1"/>
  <c r="G351" i="1"/>
  <c r="D351" i="1"/>
  <c r="C351" i="1"/>
  <c r="H351" i="1" s="1"/>
  <c r="D350" i="1"/>
  <c r="C350" i="1"/>
  <c r="H350" i="1" s="1"/>
  <c r="D349" i="1"/>
  <c r="C349" i="1"/>
  <c r="H349" i="1" s="1"/>
  <c r="D348" i="1"/>
  <c r="C348" i="1"/>
  <c r="H348" i="1" s="1"/>
  <c r="D347" i="1"/>
  <c r="C347" i="1"/>
  <c r="H347" i="1" s="1"/>
  <c r="D346" i="1"/>
  <c r="C346" i="1"/>
  <c r="H346" i="1" s="1"/>
  <c r="D345"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D292" i="1"/>
  <c r="C292" i="1"/>
  <c r="H292" i="1" s="1"/>
  <c r="D291" i="1"/>
  <c r="C291" i="1"/>
  <c r="H291" i="1" s="1"/>
  <c r="D290" i="1"/>
  <c r="C290" i="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C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H191" i="1" s="1"/>
  <c r="D190" i="1"/>
  <c r="C190" i="1"/>
  <c r="H190" i="1" s="1"/>
  <c r="D189" i="1"/>
  <c r="C189" i="1"/>
  <c r="H189" i="1" s="1"/>
  <c r="D188" i="1"/>
  <c r="C188" i="1"/>
  <c r="H188" i="1" s="1"/>
  <c r="D187" i="1"/>
  <c r="C187" i="1"/>
  <c r="H187" i="1" s="1"/>
  <c r="D186" i="1"/>
  <c r="C186" i="1"/>
  <c r="H186" i="1" s="1"/>
  <c r="D185" i="1"/>
  <c r="C185" i="1"/>
  <c r="H185" i="1" s="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2" i="1"/>
  <c r="C172" i="1"/>
  <c r="H172" i="1" s="1"/>
  <c r="D171" i="1"/>
  <c r="C171" i="1"/>
  <c r="H171" i="1" s="1"/>
  <c r="D170" i="1"/>
  <c r="C170" i="1"/>
  <c r="H170" i="1" s="1"/>
  <c r="D169" i="1"/>
  <c r="C169" i="1"/>
  <c r="H169" i="1" s="1"/>
  <c r="D168" i="1"/>
  <c r="C168" i="1"/>
  <c r="H168" i="1" s="1"/>
  <c r="D167" i="1"/>
  <c r="C167" i="1"/>
  <c r="D166" i="1"/>
  <c r="C166" i="1"/>
  <c r="H166" i="1" s="1"/>
  <c r="D165" i="1"/>
  <c r="C165" i="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3" i="1"/>
  <c r="C123" i="1"/>
  <c r="H123" i="1" s="1"/>
  <c r="D122" i="1"/>
  <c r="C122" i="1"/>
  <c r="H122" i="1" s="1"/>
  <c r="D121" i="1"/>
  <c r="C121" i="1"/>
  <c r="H121"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280" i="9" l="1"/>
  <c r="B280" i="9" s="1"/>
  <c r="G1224" i="1"/>
  <c r="F214" i="9"/>
  <c r="H1486" i="1"/>
  <c r="C1483" i="1"/>
  <c r="H1483" i="1" s="1"/>
  <c r="G1409" i="1"/>
  <c r="G1411" i="1"/>
  <c r="D1435" i="1"/>
  <c r="C1408" i="1"/>
  <c r="H1408" i="1" s="1"/>
  <c r="H27" i="3"/>
  <c r="H1409" i="1"/>
  <c r="H1411" i="1"/>
  <c r="G1437" i="1"/>
  <c r="H1437" i="1"/>
  <c r="H1436" i="1"/>
  <c r="C1436" i="1"/>
  <c r="H1438" i="1"/>
  <c r="H1440" i="1"/>
  <c r="I1440" i="1" s="1"/>
  <c r="H29" i="3"/>
  <c r="H1155" i="1"/>
  <c r="H1263" i="1"/>
  <c r="D1227" i="1"/>
  <c r="G1227" i="1" s="1"/>
  <c r="F250" i="5"/>
  <c r="E237" i="5"/>
  <c r="G1222" i="1"/>
  <c r="G1241" i="1"/>
  <c r="H1266" i="1"/>
  <c r="H1264" i="1"/>
  <c r="H1244" i="1"/>
  <c r="H1241" i="1"/>
  <c r="C1223" i="1"/>
  <c r="G1223" i="1" s="1"/>
  <c r="C1157" i="1"/>
  <c r="G1157" i="1" s="1"/>
  <c r="C1148" i="1"/>
  <c r="G1148" i="1" s="1"/>
  <c r="C1056" i="1"/>
  <c r="G1056" i="1" s="1"/>
  <c r="H993" i="1"/>
  <c r="F652" i="4"/>
  <c r="H821" i="1"/>
  <c r="H715" i="1"/>
  <c r="H713" i="1"/>
  <c r="H711" i="1"/>
  <c r="H710" i="1"/>
  <c r="H709" i="1"/>
  <c r="H703" i="1"/>
  <c r="H670" i="1"/>
  <c r="H669" i="1"/>
  <c r="H668" i="1"/>
  <c r="H649" i="1"/>
  <c r="H647" i="1"/>
  <c r="E274" i="9"/>
  <c r="B274" i="9" s="1"/>
  <c r="H644" i="1"/>
  <c r="H643" i="1"/>
  <c r="H645" i="1"/>
  <c r="H641" i="1"/>
  <c r="C378" i="1"/>
  <c r="H378" i="1" s="1"/>
  <c r="H379" i="1"/>
  <c r="H371" i="1"/>
  <c r="H369" i="1"/>
  <c r="C364" i="1"/>
  <c r="H364" i="1" s="1"/>
  <c r="H367" i="1"/>
  <c r="H365" i="1"/>
  <c r="H359" i="1"/>
  <c r="H361" i="1"/>
  <c r="D363" i="4"/>
  <c r="D350" i="4" s="1"/>
  <c r="H637" i="1"/>
  <c r="D644" i="4"/>
  <c r="E273" i="9"/>
  <c r="B273" i="9" s="1"/>
  <c r="D196" i="4"/>
  <c r="E46" i="9"/>
  <c r="B46" i="9" s="1"/>
  <c r="E44" i="9"/>
  <c r="B44" i="9" s="1"/>
  <c r="E42" i="9"/>
  <c r="B42" i="9" s="1"/>
  <c r="C159" i="1"/>
  <c r="C173" i="1"/>
  <c r="G173" i="1" s="1"/>
  <c r="E40" i="9"/>
  <c r="B40" i="9" s="1"/>
  <c r="C149" i="1"/>
  <c r="H149" i="1" s="1"/>
  <c r="C124" i="1"/>
  <c r="D124" i="4"/>
  <c r="C102" i="1"/>
  <c r="H102" i="1" s="1"/>
  <c r="E37" i="9"/>
  <c r="B37" i="9" s="1"/>
  <c r="D82" i="4"/>
  <c r="E30" i="9"/>
  <c r="B30" i="9" s="1"/>
  <c r="E284" i="9"/>
  <c r="B284" i="9" s="1"/>
  <c r="G1509" i="1"/>
  <c r="H1499" i="1"/>
  <c r="G1499" i="1"/>
  <c r="G1501" i="1"/>
  <c r="H1502" i="1"/>
  <c r="H1492" i="1"/>
  <c r="G1491" i="1"/>
  <c r="G1489" i="1"/>
  <c r="G1485" i="1"/>
  <c r="G1481" i="1"/>
  <c r="H1484" i="1"/>
  <c r="G1237" i="1"/>
  <c r="H1236" i="1"/>
  <c r="H1237" i="1"/>
  <c r="D258" i="5"/>
  <c r="H1232" i="1"/>
  <c r="H1227" i="1"/>
  <c r="H1229" i="1"/>
  <c r="F245" i="5"/>
  <c r="H1222" i="1"/>
  <c r="H1223" i="1"/>
  <c r="H1224" i="1"/>
  <c r="E279" i="9"/>
  <c r="B279" i="9" s="1"/>
  <c r="F239" i="5"/>
  <c r="H1218" i="1"/>
  <c r="H1216" i="1"/>
  <c r="H1217" i="1"/>
  <c r="D238" i="5"/>
  <c r="G1274" i="1"/>
  <c r="H1274" i="1"/>
  <c r="G1165" i="1"/>
  <c r="H1165" i="1"/>
  <c r="H1160" i="1"/>
  <c r="G1156" i="1"/>
  <c r="H1154" i="1"/>
  <c r="H1156" i="1"/>
  <c r="G1154" i="1"/>
  <c r="G1151" i="1"/>
  <c r="H1148" i="1"/>
  <c r="H1151" i="1"/>
  <c r="E287" i="9"/>
  <c r="B287" i="9" s="1"/>
  <c r="G1244" i="1"/>
  <c r="G1064" i="1"/>
  <c r="H1056" i="1"/>
  <c r="H1064" i="1"/>
  <c r="G1050" i="1"/>
  <c r="F70" i="5"/>
  <c r="C1048" i="1"/>
  <c r="G1048" i="1" s="1"/>
  <c r="D69" i="5"/>
  <c r="C1047" i="1" s="1"/>
  <c r="G1047" i="1" s="1"/>
  <c r="H1047" i="1"/>
  <c r="G1033" i="1"/>
  <c r="G1030" i="1"/>
  <c r="G1032" i="1"/>
  <c r="F52" i="5"/>
  <c r="H1030" i="1"/>
  <c r="H1032" i="1"/>
  <c r="G1018" i="1"/>
  <c r="H1018" i="1"/>
  <c r="G1006" i="1"/>
  <c r="H1006" i="1"/>
  <c r="E12" i="5"/>
  <c r="D990" i="1" s="1"/>
  <c r="G996" i="1"/>
  <c r="H996" i="1"/>
  <c r="H1014" i="1"/>
  <c r="H1004" i="1"/>
  <c r="H1003" i="1"/>
  <c r="G1002" i="1"/>
  <c r="H1002" i="1"/>
  <c r="H1000" i="1"/>
  <c r="E7" i="5"/>
  <c r="F19" i="5"/>
  <c r="H999" i="1"/>
  <c r="G998" i="1"/>
  <c r="H998" i="1"/>
  <c r="D12" i="5"/>
  <c r="C990" i="1" s="1"/>
  <c r="G990" i="1" s="1"/>
  <c r="H997" i="1"/>
  <c r="H995" i="1"/>
  <c r="H991" i="1"/>
  <c r="H290" i="1"/>
  <c r="H288" i="1"/>
  <c r="G412" i="1"/>
  <c r="E644" i="4"/>
  <c r="D638" i="1" s="1"/>
  <c r="H124" i="1"/>
  <c r="F216" i="9"/>
  <c r="B216" i="9" s="1"/>
  <c r="G670" i="1"/>
  <c r="G821" i="1"/>
  <c r="H248" i="1"/>
  <c r="E252" i="4"/>
  <c r="D248" i="1" s="1"/>
  <c r="H184" i="1"/>
  <c r="F222" i="9"/>
  <c r="F220" i="9"/>
  <c r="B220" i="9" s="1"/>
  <c r="F218" i="9"/>
  <c r="B218" i="9" s="1"/>
  <c r="E163" i="4"/>
  <c r="D159" i="1" s="1"/>
  <c r="G159" i="1" s="1"/>
  <c r="H173" i="1"/>
  <c r="H159" i="1"/>
  <c r="H165" i="1"/>
  <c r="H167" i="1"/>
  <c r="H148" i="1"/>
  <c r="D148" i="1"/>
  <c r="G709" i="1"/>
  <c r="G645"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51" i="1"/>
  <c r="G153" i="1"/>
  <c r="G155" i="1"/>
  <c r="G157" i="1"/>
  <c r="G161" i="1"/>
  <c r="G163" i="1"/>
  <c r="G165" i="1"/>
  <c r="G167" i="1"/>
  <c r="G169" i="1"/>
  <c r="G171"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9" i="1"/>
  <c r="G291" i="1"/>
  <c r="G295" i="1"/>
  <c r="G297" i="1"/>
  <c r="G299" i="1"/>
  <c r="G301" i="1"/>
  <c r="G303" i="1"/>
  <c r="G305" i="1"/>
  <c r="G307" i="1"/>
  <c r="G309" i="1"/>
  <c r="H311" i="1"/>
  <c r="G311" i="1"/>
  <c r="G3" i="1"/>
  <c r="G4"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8" i="1"/>
  <c r="G290" i="1"/>
  <c r="G292" i="1"/>
  <c r="G294" i="1"/>
  <c r="G296" i="1"/>
  <c r="G298" i="1"/>
  <c r="G300" i="1"/>
  <c r="G302" i="1"/>
  <c r="G304" i="1"/>
  <c r="G306" i="1"/>
  <c r="G308" i="1"/>
  <c r="G310" i="1"/>
  <c r="G318" i="1"/>
  <c r="G321" i="1"/>
  <c r="G322" i="1"/>
  <c r="G323" i="1"/>
  <c r="G326" i="1"/>
  <c r="G327" i="1"/>
  <c r="G331" i="1"/>
  <c r="G338" i="1"/>
  <c r="G340" i="1"/>
  <c r="G348" i="1"/>
  <c r="G349" i="1"/>
  <c r="G350" i="1"/>
  <c r="G354" i="1"/>
  <c r="G312" i="1"/>
  <c r="G313" i="1"/>
  <c r="G314" i="1"/>
  <c r="G315" i="1"/>
  <c r="G316" i="1"/>
  <c r="G317" i="1"/>
  <c r="G319" i="1"/>
  <c r="G320" i="1"/>
  <c r="G324" i="1"/>
  <c r="G325" i="1"/>
  <c r="G328" i="1"/>
  <c r="G329" i="1"/>
  <c r="G330" i="1"/>
  <c r="G332" i="1"/>
  <c r="G333" i="1"/>
  <c r="G334" i="1"/>
  <c r="G335" i="1"/>
  <c r="G336" i="1"/>
  <c r="G337" i="1"/>
  <c r="G341" i="1"/>
  <c r="G342" i="1"/>
  <c r="G343" i="1"/>
  <c r="G344" i="1"/>
  <c r="G346" i="1"/>
  <c r="G347" i="1"/>
  <c r="G352" i="1"/>
  <c r="G353" i="1"/>
  <c r="H355" i="1"/>
  <c r="G356" i="1"/>
  <c r="G360" i="1"/>
  <c r="G362" i="1"/>
  <c r="G366" i="1"/>
  <c r="G368" i="1"/>
  <c r="G370" i="1"/>
  <c r="G372" i="1"/>
  <c r="G374" i="1"/>
  <c r="G376" i="1"/>
  <c r="G378" i="1"/>
  <c r="G380" i="1"/>
  <c r="G382" i="1"/>
  <c r="G384" i="1"/>
  <c r="G386" i="1"/>
  <c r="G388" i="1"/>
  <c r="G390" i="1"/>
  <c r="G393" i="1"/>
  <c r="G395" i="1"/>
  <c r="G397" i="1"/>
  <c r="G399" i="1"/>
  <c r="G401" i="1"/>
  <c r="G405" i="1"/>
  <c r="G411"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2" i="1"/>
  <c r="G642" i="1"/>
  <c r="G644"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G1299" i="1"/>
  <c r="G1320" i="1"/>
  <c r="H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5" i="1"/>
  <c r="G1427" i="1"/>
  <c r="G1429" i="1"/>
  <c r="G1431" i="1"/>
  <c r="G1433" i="1"/>
  <c r="G1436" i="1"/>
  <c r="G1438" i="1"/>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G1480"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E6" i="4"/>
  <c r="D44" i="4"/>
  <c r="D50" i="4"/>
  <c r="F134" i="4"/>
  <c r="F140" i="4"/>
  <c r="F311" i="4"/>
  <c r="D7" i="5"/>
  <c r="G1445" i="1"/>
  <c r="G20" i="9"/>
  <c r="H20" i="9"/>
  <c r="F152" i="4"/>
  <c r="F153" i="4"/>
  <c r="E407" i="4"/>
  <c r="D402" i="1" s="1"/>
  <c r="E420" i="4"/>
  <c r="G289" i="9"/>
  <c r="E289" i="9" s="1"/>
  <c r="B289" i="9" s="1"/>
  <c r="F177" i="5"/>
  <c r="D176" i="5"/>
  <c r="D42" i="8"/>
  <c r="F197" i="4"/>
  <c r="F312" i="4"/>
  <c r="D344" i="4"/>
  <c r="D298" i="4" s="1"/>
  <c r="D396" i="4"/>
  <c r="F416" i="4"/>
  <c r="F603" i="4"/>
  <c r="D635" i="4"/>
  <c r="F13" i="5"/>
  <c r="F69" i="5"/>
  <c r="F79" i="5"/>
  <c r="F119" i="5"/>
  <c r="F135" i="5"/>
  <c r="F149" i="5"/>
  <c r="F180" i="5"/>
  <c r="E291" i="9"/>
  <c r="B291" i="9" s="1"/>
  <c r="F190" i="5"/>
  <c r="E292" i="9"/>
  <c r="B292" i="9" s="1"/>
  <c r="F206" i="5"/>
  <c r="F238" i="5"/>
  <c r="F246" i="5"/>
  <c r="F5" i="6"/>
  <c r="F115" i="6"/>
  <c r="D129" i="6"/>
  <c r="D141"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96" i="9"/>
  <c r="E196" i="9" s="1"/>
  <c r="B196" i="9" s="1"/>
  <c r="G194" i="9"/>
  <c r="E194" i="9" s="1"/>
  <c r="B194" i="9" s="1"/>
  <c r="G192" i="9"/>
  <c r="E192" i="9" s="1"/>
  <c r="B192"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195" i="9"/>
  <c r="E195" i="9" s="1"/>
  <c r="B195" i="9" s="1"/>
  <c r="G193" i="9"/>
  <c r="E193" i="9" s="1"/>
  <c r="B193" i="9" s="1"/>
  <c r="L191" i="9"/>
  <c r="F191" i="9" s="1"/>
  <c r="G165" i="9"/>
  <c r="E165" i="9" s="1"/>
  <c r="B165" i="9" s="1"/>
  <c r="H164" i="9"/>
  <c r="I10" i="9"/>
  <c r="F417" i="4"/>
  <c r="F528" i="4"/>
  <c r="E87" i="5"/>
  <c r="D1065" i="1" s="1"/>
  <c r="H1065" i="1" s="1"/>
  <c r="E286" i="9"/>
  <c r="B286" i="9" s="1"/>
  <c r="F88" i="5"/>
  <c r="D146" i="5"/>
  <c r="E176" i="5"/>
  <c r="B297" i="9"/>
  <c r="E296" i="9"/>
  <c r="I10" i="3" s="1"/>
  <c r="B214" i="9"/>
  <c r="B222" i="9"/>
  <c r="B224" i="9"/>
  <c r="B226" i="9"/>
  <c r="B228" i="9"/>
  <c r="B230" i="9"/>
  <c r="B232" i="9"/>
  <c r="B234" i="9"/>
  <c r="B236" i="9"/>
  <c r="B238" i="9"/>
  <c r="B240" i="9"/>
  <c r="B242" i="9"/>
  <c r="B244" i="9"/>
  <c r="B246" i="9"/>
  <c r="B248" i="9"/>
  <c r="B250" i="9"/>
  <c r="B252" i="9"/>
  <c r="G1408" i="1" l="1"/>
  <c r="G1483" i="1"/>
  <c r="I23" i="3"/>
  <c r="D1214" i="1"/>
  <c r="H1157" i="1"/>
  <c r="G364" i="1"/>
  <c r="F363" i="4"/>
  <c r="C358" i="1"/>
  <c r="F644" i="4"/>
  <c r="C638" i="1"/>
  <c r="G638" i="1" s="1"/>
  <c r="F196" i="4"/>
  <c r="D151" i="4"/>
  <c r="C192" i="1"/>
  <c r="G149" i="1"/>
  <c r="F124" i="4"/>
  <c r="C120" i="1"/>
  <c r="F82" i="4"/>
  <c r="C78" i="1"/>
  <c r="F258" i="5"/>
  <c r="C1235" i="1"/>
  <c r="D237" i="5"/>
  <c r="D175" i="5" s="1"/>
  <c r="C1215" i="1"/>
  <c r="H1048" i="1"/>
  <c r="H990" i="1"/>
  <c r="F12" i="5"/>
  <c r="I20" i="3"/>
  <c r="D985" i="1"/>
  <c r="E151" i="4"/>
  <c r="D147" i="1" s="1"/>
  <c r="D407" i="4"/>
  <c r="F298" i="4"/>
  <c r="C293" i="1"/>
  <c r="F146" i="5"/>
  <c r="C1124" i="1"/>
  <c r="E164" i="9"/>
  <c r="B164" i="9" s="1"/>
  <c r="B191" i="9"/>
  <c r="F141" i="6"/>
  <c r="C1435" i="1"/>
  <c r="H28" i="3"/>
  <c r="G299" i="9"/>
  <c r="E299" i="9" s="1"/>
  <c r="F635" i="4"/>
  <c r="C629" i="1"/>
  <c r="D408" i="4"/>
  <c r="F350" i="4"/>
  <c r="C345" i="1"/>
  <c r="K1432" i="9"/>
  <c r="G295" i="9"/>
  <c r="E295" i="9" s="1"/>
  <c r="B295" i="9" s="1"/>
  <c r="I34" i="3"/>
  <c r="C1517" i="1"/>
  <c r="F176" i="5"/>
  <c r="H22" i="3"/>
  <c r="C1153" i="1"/>
  <c r="E635" i="4"/>
  <c r="D629" i="1" s="1"/>
  <c r="D414" i="1"/>
  <c r="D68" i="5"/>
  <c r="D6" i="5" s="1"/>
  <c r="F50" i="4"/>
  <c r="C46" i="1"/>
  <c r="E412" i="4"/>
  <c r="I16" i="3"/>
  <c r="D2" i="1"/>
  <c r="E175" i="5"/>
  <c r="D1152" i="1" s="1"/>
  <c r="I22" i="3"/>
  <c r="D1153" i="1"/>
  <c r="F212" i="9"/>
  <c r="B212" i="9" s="1"/>
  <c r="F129" i="6"/>
  <c r="C1423" i="1"/>
  <c r="F396" i="4"/>
  <c r="C391" i="1"/>
  <c r="F344" i="4"/>
  <c r="C339" i="1"/>
  <c r="G294" i="9"/>
  <c r="E294" i="9" s="1"/>
  <c r="E20" i="9"/>
  <c r="E68" i="5"/>
  <c r="F7" i="5"/>
  <c r="H20" i="3"/>
  <c r="C985" i="1"/>
  <c r="E636" i="4"/>
  <c r="D630" i="1" s="1"/>
  <c r="F44" i="4"/>
  <c r="D6" i="4"/>
  <c r="C40" i="1"/>
  <c r="I1479" i="1"/>
  <c r="I1477" i="1"/>
  <c r="I1460" i="1"/>
  <c r="I1458" i="1"/>
  <c r="I1456" i="1"/>
  <c r="I1451" i="1"/>
  <c r="I1449" i="1"/>
  <c r="I1447" i="1"/>
  <c r="I1473" i="1"/>
  <c r="I1471" i="1"/>
  <c r="I1468" i="1"/>
  <c r="I1466" i="1"/>
  <c r="I1464" i="1"/>
  <c r="I1462" i="1"/>
  <c r="G1065" i="1"/>
  <c r="H358" i="1" l="1"/>
  <c r="G358" i="1"/>
  <c r="H638" i="1"/>
  <c r="H192" i="1"/>
  <c r="G192" i="1"/>
  <c r="D289" i="4"/>
  <c r="H17" i="3"/>
  <c r="C147" i="1"/>
  <c r="H147" i="1" s="1"/>
  <c r="F151" i="4"/>
  <c r="H120" i="1"/>
  <c r="G120" i="1"/>
  <c r="H78" i="1"/>
  <c r="G78" i="1"/>
  <c r="G1235" i="1"/>
  <c r="H1235" i="1"/>
  <c r="G1215" i="1"/>
  <c r="H1215" i="1"/>
  <c r="F237" i="5"/>
  <c r="C1214" i="1"/>
  <c r="H23" i="3"/>
  <c r="I17" i="3"/>
  <c r="E289" i="4"/>
  <c r="G147" i="1"/>
  <c r="H40" i="1"/>
  <c r="G40" i="1"/>
  <c r="H630" i="1"/>
  <c r="G630" i="1"/>
  <c r="G276" i="9"/>
  <c r="C984" i="1"/>
  <c r="D290" i="4"/>
  <c r="D412" i="4"/>
  <c r="F6" i="4"/>
  <c r="H16" i="3"/>
  <c r="C2" i="1"/>
  <c r="G985" i="1"/>
  <c r="H985" i="1"/>
  <c r="I21" i="3"/>
  <c r="D1046" i="1"/>
  <c r="E6" i="5"/>
  <c r="F6" i="5" s="1"/>
  <c r="B20" i="9"/>
  <c r="E19" i="9"/>
  <c r="H339" i="1"/>
  <c r="G339" i="1"/>
  <c r="G391" i="1"/>
  <c r="H391" i="1"/>
  <c r="G1423" i="1"/>
  <c r="H1423" i="1"/>
  <c r="H9" i="3"/>
  <c r="H46" i="1"/>
  <c r="G46" i="1"/>
  <c r="H414" i="1"/>
  <c r="G414" i="1"/>
  <c r="G1153" i="1"/>
  <c r="H1153" i="1"/>
  <c r="H1517" i="1"/>
  <c r="G1517" i="1"/>
  <c r="H11" i="3"/>
  <c r="H345" i="1"/>
  <c r="G345" i="1"/>
  <c r="F408" i="4"/>
  <c r="C403" i="1"/>
  <c r="B294" i="9"/>
  <c r="E293" i="9"/>
  <c r="E639" i="4"/>
  <c r="D407" i="1"/>
  <c r="F68" i="5"/>
  <c r="H21" i="3"/>
  <c r="C1046" i="1"/>
  <c r="F175" i="5"/>
  <c r="C1152" i="1"/>
  <c r="G629" i="1"/>
  <c r="H629" i="1"/>
  <c r="B299" i="9"/>
  <c r="E298" i="9"/>
  <c r="G1435" i="1"/>
  <c r="H1435" i="1"/>
  <c r="G1124" i="1"/>
  <c r="H1124" i="1"/>
  <c r="H293" i="1"/>
  <c r="G293" i="1"/>
  <c r="F407" i="4"/>
  <c r="C402" i="1"/>
  <c r="C285" i="1" l="1"/>
  <c r="F289" i="4"/>
  <c r="D413" i="4"/>
  <c r="D291" i="4"/>
  <c r="G1214" i="1"/>
  <c r="H1214" i="1"/>
  <c r="D285" i="1"/>
  <c r="E413" i="4"/>
  <c r="E290" i="4"/>
  <c r="D286" i="1" s="1"/>
  <c r="E291" i="4"/>
  <c r="D287" i="1" s="1"/>
  <c r="G1152" i="1"/>
  <c r="H1152" i="1"/>
  <c r="G1046" i="1"/>
  <c r="H1046" i="1"/>
  <c r="D633" i="1"/>
  <c r="K3" i="9"/>
  <c r="I9" i="3"/>
  <c r="F291" i="4"/>
  <c r="C287" i="1"/>
  <c r="D639" i="4"/>
  <c r="D414" i="4"/>
  <c r="F412" i="4"/>
  <c r="C407" i="1"/>
  <c r="G402" i="1"/>
  <c r="H402" i="1"/>
  <c r="G403" i="1"/>
  <c r="H403" i="1"/>
  <c r="N3" i="9"/>
  <c r="I11" i="3"/>
  <c r="H276" i="9"/>
  <c r="E276" i="9" s="1"/>
  <c r="D984" i="1"/>
  <c r="G984" i="1" s="1"/>
  <c r="H2" i="1"/>
  <c r="G2" i="1"/>
  <c r="F290" i="4"/>
  <c r="C286" i="1"/>
  <c r="G282" i="9"/>
  <c r="E282" i="9" s="1"/>
  <c r="B282" i="9" s="1"/>
  <c r="D640" i="4" l="1"/>
  <c r="C408" i="1"/>
  <c r="F413" i="4"/>
  <c r="D415" i="4"/>
  <c r="F415" i="4" s="1"/>
  <c r="D642" i="4"/>
  <c r="F642" i="4" s="1"/>
  <c r="H285" i="1"/>
  <c r="G285" i="1"/>
  <c r="D408" i="1"/>
  <c r="E640" i="4"/>
  <c r="E414" i="4"/>
  <c r="D409" i="1" s="1"/>
  <c r="E415" i="4"/>
  <c r="D410" i="1" s="1"/>
  <c r="B276" i="9"/>
  <c r="E275" i="9"/>
  <c r="H286" i="1"/>
  <c r="G286" i="1"/>
  <c r="H984" i="1"/>
  <c r="H8" i="3"/>
  <c r="G407" i="1"/>
  <c r="H407" i="1"/>
  <c r="F414" i="4"/>
  <c r="C409" i="1"/>
  <c r="H287" i="1"/>
  <c r="G287" i="1"/>
  <c r="F639" i="4"/>
  <c r="C633" i="1"/>
  <c r="C636" i="1" l="1"/>
  <c r="C410" i="1"/>
  <c r="G410" i="1" s="1"/>
  <c r="C634" i="1"/>
  <c r="F640" i="4"/>
  <c r="D641" i="4"/>
  <c r="F641" i="4" s="1"/>
  <c r="D634" i="1"/>
  <c r="E642" i="4"/>
  <c r="E641" i="4"/>
  <c r="H408" i="1"/>
  <c r="G408" i="1"/>
  <c r="G409" i="1"/>
  <c r="H409" i="1"/>
  <c r="G633" i="1"/>
  <c r="H633" i="1"/>
  <c r="D645" i="4"/>
  <c r="M3" i="9"/>
  <c r="I8" i="3"/>
  <c r="C635" i="1" l="1"/>
  <c r="H410" i="1"/>
  <c r="D646" i="4"/>
  <c r="F646" i="4" s="1"/>
  <c r="E646" i="4"/>
  <c r="D636" i="1"/>
  <c r="D635" i="1"/>
  <c r="E645" i="4"/>
  <c r="G634" i="1"/>
  <c r="H634" i="1"/>
  <c r="F645" i="4"/>
  <c r="H18" i="3"/>
  <c r="C639" i="1"/>
  <c r="G635" i="1" l="1"/>
  <c r="H19" i="3"/>
  <c r="C640" i="1"/>
  <c r="H635" i="1"/>
  <c r="D639" i="1"/>
  <c r="H639" i="1" s="1"/>
  <c r="I18" i="3"/>
  <c r="G636" i="1"/>
  <c r="H636" i="1"/>
  <c r="I19" i="3"/>
  <c r="D640" i="1"/>
  <c r="G639" i="1"/>
  <c r="G640" i="1" l="1"/>
  <c r="H7" i="3"/>
  <c r="I7" i="3" s="1"/>
  <c r="H640" i="1"/>
  <c r="J3" i="9" l="1"/>
  <c r="M272" i="9" s="1"/>
  <c r="J6" i="9" l="1"/>
  <c r="I5" i="9"/>
  <c r="I17" i="9"/>
  <c r="I9" i="9"/>
  <c r="M15" i="9"/>
  <c r="M16" i="9"/>
  <c r="I6" i="9"/>
  <c r="L16" i="9"/>
  <c r="L15" i="9"/>
  <c r="F15" i="9" s="1"/>
  <c r="J17" i="9"/>
  <c r="K7" i="9"/>
  <c r="J7" i="9"/>
  <c r="J10" i="9"/>
  <c r="J11" i="9"/>
  <c r="I13" i="9"/>
  <c r="K8" i="9"/>
  <c r="K12" i="9"/>
  <c r="K11" i="9"/>
  <c r="H15" i="9"/>
  <c r="I7" i="9"/>
  <c r="G15" i="9"/>
  <c r="K5" i="9"/>
  <c r="G16" i="9"/>
  <c r="J8" i="9"/>
  <c r="G17" i="9"/>
  <c r="H16" i="9"/>
  <c r="J5" i="9"/>
  <c r="H17" i="9"/>
  <c r="K6" i="9"/>
  <c r="J9" i="9"/>
  <c r="I8" i="9"/>
  <c r="I12" i="9"/>
  <c r="K10" i="9"/>
  <c r="E10" i="9" s="1"/>
  <c r="B10" i="9" s="1"/>
  <c r="J13" i="9"/>
  <c r="I11" i="9"/>
  <c r="K9" i="9"/>
  <c r="J12" i="9"/>
  <c r="G18" i="9"/>
  <c r="K13" i="9"/>
  <c r="L272" i="9"/>
  <c r="F272" i="9" s="1"/>
  <c r="H18" i="9"/>
  <c r="F16" i="9"/>
  <c r="E6" i="9"/>
  <c r="B6" i="9" s="1"/>
  <c r="E9" i="9" l="1"/>
  <c r="B9" i="9" s="1"/>
  <c r="E15" i="9"/>
  <c r="B15" i="9" s="1"/>
  <c r="E7" i="9"/>
  <c r="B7" i="9" s="1"/>
  <c r="E17" i="9"/>
  <c r="B17" i="9" s="1"/>
  <c r="E13" i="9"/>
  <c r="B13" i="9" s="1"/>
  <c r="E12" i="9"/>
  <c r="B12" i="9" s="1"/>
  <c r="E11" i="9"/>
  <c r="B11" i="9" s="1"/>
  <c r="E8" i="9"/>
  <c r="B8" i="9" s="1"/>
  <c r="E5" i="9"/>
  <c r="B5" i="9" s="1"/>
  <c r="E16" i="9"/>
  <c r="B16" i="9" s="1"/>
  <c r="E18" i="9"/>
  <c r="B18" i="9" s="1"/>
  <c r="F19" i="9"/>
  <c r="B272" i="9"/>
  <c r="F14" i="9"/>
  <c r="E4" i="9" l="1"/>
  <c r="E14" i="9"/>
  <c r="F3"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<sst xmlns="http://schemas.openxmlformats.org/spreadsheetml/2006/main" count="4313" uniqueCount="3393">
  <si>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</si>
  <si>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</si>
  <si>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</si>
  <si>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</si>
  <si>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</si>
  <si>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</si>
  <si>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</si>
  <si>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</si>
  <si>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</si>
  <si>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</si>
  <si>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</si>
  <si>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</si>
  <si>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</si>
  <si>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</si>
  <si>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</si>
  <si>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</si>
  <si>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</si>
  <si>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</si>
  <si>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</si>
  <si>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</si>
  <si>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</si>
  <si>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</si>
  <si>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</si>
  <si>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</si>
  <si>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</si>
  <si>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</si>
  <si>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</si>
  <si>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</si>
  <si>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</si>
  <si>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</si>
  <si>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</si>
  <si>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Ivane Brlić-Mažuranić Rokovci-Andrijaševci</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</si>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</sst>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6195416</v>
      </c>
      <c r="D2" s="6">
        <f>'PR-RAS'!E6</f>
        <v>6584756.2200000007</v>
      </c>
      <c r="E2" s="6">
        <v>0</v>
      </c>
      <c r="F2" s="6">
        <v>0</v>
      </c>
      <c r="G2" s="7">
        <f t="shared" ref="G2:G264" si="0">(B2/1000)*(C2*1+D2*2)</f>
        <v>19364.928440000003</v>
      </c>
      <c r="H2" s="7">
        <f t="shared" ref="H2:H264" si="1">ABS(C2-ROUND(C2,0))+ABS(D2-ROUND(D2,0))</f>
        <v>0.22000000067055225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5480258</v>
      </c>
      <c r="D46" s="1">
        <f>'PR-RAS'!E50</f>
        <v>5718080.6500000004</v>
      </c>
      <c r="E46" s="1">
        <v>0</v>
      </c>
      <c r="F46" s="1">
        <v>0</v>
      </c>
      <c r="G46" s="2">
        <f t="shared" si="0"/>
        <v>761238.86849999998</v>
      </c>
      <c r="H46" s="2">
        <f t="shared" si="1"/>
        <v>0.34999999962747097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5480258</v>
      </c>
      <c r="D64" s="1">
        <f>'PR-RAS'!E68</f>
        <v>5718080.6500000004</v>
      </c>
      <c r="E64" s="1">
        <v>0</v>
      </c>
      <c r="F64" s="1">
        <v>0</v>
      </c>
      <c r="G64" s="2">
        <f t="shared" si="0"/>
        <v>1065734.4159000001</v>
      </c>
      <c r="H64" s="2">
        <f t="shared" si="1"/>
        <v>0.34999999962747097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5429566</v>
      </c>
      <c r="D65" s="1">
        <f>'PR-RAS'!E69</f>
        <v>5699011.8300000001</v>
      </c>
      <c r="E65" s="1">
        <v>0</v>
      </c>
      <c r="F65" s="1">
        <v>0</v>
      </c>
      <c r="G65" s="2">
        <f t="shared" si="0"/>
        <v>1076965.7382400001</v>
      </c>
      <c r="H65" s="2">
        <f t="shared" si="1"/>
        <v>0.16999999992549419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50692</v>
      </c>
      <c r="D66" s="1">
        <f>'PR-RAS'!E70</f>
        <v>19068.82</v>
      </c>
      <c r="E66" s="1">
        <v>0</v>
      </c>
      <c r="F66" s="1">
        <v>0</v>
      </c>
      <c r="G66" s="2">
        <f t="shared" si="0"/>
        <v>5773.9265999999998</v>
      </c>
      <c r="H66" s="2">
        <f t="shared" si="1"/>
        <v>0.18000000000029104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0.83</v>
      </c>
      <c r="E78" s="1">
        <v>0</v>
      </c>
      <c r="F78" s="1">
        <v>0</v>
      </c>
      <c r="G78" s="2">
        <f t="shared" si="0"/>
        <v>0.20482</v>
      </c>
      <c r="H78" s="2">
        <f t="shared" si="1"/>
        <v>0.17000000000000004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0.83</v>
      </c>
      <c r="E79" s="1">
        <v>0</v>
      </c>
      <c r="F79" s="1">
        <v>0</v>
      </c>
      <c r="G79" s="2">
        <f t="shared" si="0"/>
        <v>0.20748</v>
      </c>
      <c r="H79" s="2">
        <f t="shared" si="1"/>
        <v>0.17000000000000004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0.83</v>
      </c>
      <c r="E81" s="1">
        <v>0</v>
      </c>
      <c r="F81" s="1">
        <v>0</v>
      </c>
      <c r="G81" s="2">
        <f t="shared" si="0"/>
        <v>0.21280000000000002</v>
      </c>
      <c r="H81" s="2">
        <f t="shared" si="1"/>
        <v>0.17000000000000004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37661</v>
      </c>
      <c r="D102" s="1">
        <f>'PR-RAS'!E106</f>
        <v>57201.5</v>
      </c>
      <c r="E102" s="1">
        <v>0</v>
      </c>
      <c r="F102" s="1">
        <v>0</v>
      </c>
      <c r="G102" s="2">
        <f t="shared" si="0"/>
        <v>15358.464000000002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37661</v>
      </c>
      <c r="D108" s="1">
        <f>'PR-RAS'!E112</f>
        <v>57201.5</v>
      </c>
      <c r="E108" s="1">
        <v>0</v>
      </c>
      <c r="F108" s="1">
        <v>0</v>
      </c>
      <c r="G108" s="2">
        <f t="shared" si="0"/>
        <v>16270.848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37661</v>
      </c>
      <c r="D113" s="1">
        <f>'PR-RAS'!E117</f>
        <v>57201.5</v>
      </c>
      <c r="E113" s="1">
        <v>0</v>
      </c>
      <c r="F113" s="1">
        <v>0</v>
      </c>
      <c r="G113" s="2">
        <f t="shared" si="0"/>
        <v>17031.168000000001</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8475</v>
      </c>
      <c r="D120" s="1">
        <f>'PR-RAS'!E124</f>
        <v>139232.99</v>
      </c>
      <c r="E120" s="1">
        <v>0</v>
      </c>
      <c r="F120" s="1">
        <v>0</v>
      </c>
      <c r="G120" s="2">
        <f t="shared" si="0"/>
        <v>34145.976619999994</v>
      </c>
      <c r="H120" s="2">
        <f t="shared" si="1"/>
        <v>1.0000000009313226E-2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340</v>
      </c>
      <c r="D121" s="1">
        <f>'PR-RAS'!E125</f>
        <v>4615</v>
      </c>
      <c r="E121" s="1">
        <v>0</v>
      </c>
      <c r="F121" s="1">
        <v>0</v>
      </c>
      <c r="G121" s="2">
        <f t="shared" si="0"/>
        <v>1148.3999999999999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340</v>
      </c>
      <c r="D123" s="1">
        <f>'PR-RAS'!E127</f>
        <v>4615</v>
      </c>
      <c r="E123" s="1">
        <v>0</v>
      </c>
      <c r="F123" s="1">
        <v>0</v>
      </c>
      <c r="G123" s="2">
        <f t="shared" si="0"/>
        <v>1167.54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8135</v>
      </c>
      <c r="D124" s="1">
        <f>'PR-RAS'!E128</f>
        <v>134617.99</v>
      </c>
      <c r="E124" s="1">
        <v>0</v>
      </c>
      <c r="F124" s="1">
        <v>0</v>
      </c>
      <c r="G124" s="2">
        <f t="shared" si="0"/>
        <v>34116.630539999998</v>
      </c>
      <c r="H124" s="2">
        <f t="shared" si="1"/>
        <v>1.0000000009313226E-2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3135</v>
      </c>
      <c r="D125" s="1">
        <f>'PR-RAS'!E129</f>
        <v>6348</v>
      </c>
      <c r="E125" s="1">
        <v>0</v>
      </c>
      <c r="F125" s="1">
        <v>0</v>
      </c>
      <c r="G125" s="2">
        <f t="shared" si="0"/>
        <v>1963.0440000000001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5000</v>
      </c>
      <c r="D126" s="1">
        <f>'PR-RAS'!E130</f>
        <v>128269.99</v>
      </c>
      <c r="E126" s="1">
        <v>0</v>
      </c>
      <c r="F126" s="1">
        <v>0</v>
      </c>
      <c r="G126" s="2">
        <f t="shared" si="0"/>
        <v>32692.497500000001</v>
      </c>
      <c r="H126" s="2">
        <f t="shared" si="1"/>
        <v>9.9999999947613105E-3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669021</v>
      </c>
      <c r="D129" s="1">
        <f>'PR-RAS'!E133</f>
        <v>670240.25</v>
      </c>
      <c r="E129" s="1">
        <v>0</v>
      </c>
      <c r="F129" s="1">
        <v>0</v>
      </c>
      <c r="G129" s="2">
        <f t="shared" si="0"/>
        <v>257216.19200000001</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669021</v>
      </c>
      <c r="D130" s="1">
        <f>'PR-RAS'!E134</f>
        <v>670240.25</v>
      </c>
      <c r="E130" s="1">
        <v>0</v>
      </c>
      <c r="F130" s="1">
        <v>0</v>
      </c>
      <c r="G130" s="2">
        <f t="shared" si="0"/>
        <v>259225.69349999999</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628029</v>
      </c>
      <c r="D131" s="1">
        <f>'PR-RAS'!E135</f>
        <v>670240.25</v>
      </c>
      <c r="E131" s="1">
        <v>0</v>
      </c>
      <c r="F131" s="1">
        <v>0</v>
      </c>
      <c r="G131" s="2">
        <f t="shared" si="0"/>
        <v>255906.23500000002</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40992</v>
      </c>
      <c r="D132" s="1">
        <f>'PR-RAS'!E136</f>
        <v>0</v>
      </c>
      <c r="E132" s="1">
        <v>0</v>
      </c>
      <c r="F132" s="1">
        <v>0</v>
      </c>
      <c r="G132" s="2">
        <f t="shared" si="0"/>
        <v>5369.9520000000002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6113163</v>
      </c>
      <c r="D147" s="1">
        <f>'PR-RAS'!E151</f>
        <v>6544676.9100000001</v>
      </c>
      <c r="E147" s="1">
        <v>0</v>
      </c>
      <c r="F147" s="1">
        <v>0</v>
      </c>
      <c r="G147" s="2">
        <f t="shared" si="0"/>
        <v>2803567.45572</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5253684</v>
      </c>
      <c r="D148" s="1">
        <f>'PR-RAS'!E152</f>
        <v>5502540.5500000007</v>
      </c>
      <c r="E148" s="1">
        <v>0</v>
      </c>
      <c r="F148" s="1">
        <v>0</v>
      </c>
      <c r="G148" s="2">
        <f t="shared" si="0"/>
        <v>2390038.4697000002</v>
      </c>
      <c r="H148" s="2">
        <f t="shared" si="1"/>
        <v>0.44999999925494194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4340969</v>
      </c>
      <c r="D149" s="1">
        <f>'PR-RAS'!E153</f>
        <v>4532113.01</v>
      </c>
      <c r="E149" s="1">
        <v>0</v>
      </c>
      <c r="F149" s="1">
        <v>0</v>
      </c>
      <c r="G149" s="2">
        <f t="shared" si="0"/>
        <v>1983968.8629599998</v>
      </c>
      <c r="H149" s="2">
        <f t="shared" si="1"/>
        <v>9.9999997764825821E-3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4285186</v>
      </c>
      <c r="D150" s="1">
        <f>'PR-RAS'!E154</f>
        <v>4469892.1399999997</v>
      </c>
      <c r="E150" s="1">
        <v>0</v>
      </c>
      <c r="F150" s="1">
        <v>0</v>
      </c>
      <c r="G150" s="2">
        <f t="shared" si="0"/>
        <v>1970520.5717199999</v>
      </c>
      <c r="H150" s="2">
        <f t="shared" si="1"/>
        <v>0.13999999966472387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44502</v>
      </c>
      <c r="D152" s="1">
        <f>'PR-RAS'!E156</f>
        <v>46945.48</v>
      </c>
      <c r="E152" s="1">
        <v>0</v>
      </c>
      <c r="F152" s="1">
        <v>0</v>
      </c>
      <c r="G152" s="2">
        <f t="shared" si="0"/>
        <v>20897.336960000004</v>
      </c>
      <c r="H152" s="2">
        <f t="shared" si="1"/>
        <v>0.48000000000320142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11281</v>
      </c>
      <c r="D153" s="1">
        <f>'PR-RAS'!E157</f>
        <v>15275.39</v>
      </c>
      <c r="E153" s="1">
        <v>0</v>
      </c>
      <c r="F153" s="1">
        <v>0</v>
      </c>
      <c r="G153" s="2">
        <f t="shared" si="0"/>
        <v>6358.4305599999998</v>
      </c>
      <c r="H153" s="2">
        <f t="shared" si="1"/>
        <v>0.38999999999941792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196352</v>
      </c>
      <c r="D154" s="1">
        <f>'PR-RAS'!E158</f>
        <v>222604.23</v>
      </c>
      <c r="E154" s="1">
        <v>0</v>
      </c>
      <c r="F154" s="1">
        <v>0</v>
      </c>
      <c r="G154" s="2">
        <f t="shared" si="0"/>
        <v>98158.750379999998</v>
      </c>
      <c r="H154" s="2">
        <f t="shared" si="1"/>
        <v>0.23000000001047738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716363</v>
      </c>
      <c r="D155" s="1">
        <f>'PR-RAS'!E159</f>
        <v>747823.31</v>
      </c>
      <c r="E155" s="1">
        <v>0</v>
      </c>
      <c r="F155" s="1">
        <v>0</v>
      </c>
      <c r="G155" s="2">
        <f t="shared" si="0"/>
        <v>340649.48148000002</v>
      </c>
      <c r="H155" s="2">
        <f t="shared" si="1"/>
        <v>0.31000000005587935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716113</v>
      </c>
      <c r="D157" s="1">
        <f>'PR-RAS'!E161</f>
        <v>747763.41</v>
      </c>
      <c r="E157" s="1">
        <v>0</v>
      </c>
      <c r="F157" s="1">
        <v>0</v>
      </c>
      <c r="G157" s="2">
        <f t="shared" si="0"/>
        <v>345015.81192000007</v>
      </c>
      <c r="H157" s="2">
        <f t="shared" si="1"/>
        <v>0.41000000003259629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250</v>
      </c>
      <c r="D158" s="1">
        <f>'PR-RAS'!E162</f>
        <v>59.9</v>
      </c>
      <c r="E158" s="1">
        <v>0</v>
      </c>
      <c r="F158" s="1">
        <v>0</v>
      </c>
      <c r="G158" s="2">
        <f t="shared" si="0"/>
        <v>58.058600000000006</v>
      </c>
      <c r="H158" s="2">
        <f t="shared" si="1"/>
        <v>0.10000000000000142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764336</v>
      </c>
      <c r="D159" s="1">
        <f>'PR-RAS'!E163</f>
        <v>935789.20000000007</v>
      </c>
      <c r="E159" s="1">
        <v>0</v>
      </c>
      <c r="F159" s="1">
        <v>0</v>
      </c>
      <c r="G159" s="2">
        <f t="shared" si="0"/>
        <v>416474.47520000004</v>
      </c>
      <c r="H159" s="2">
        <f t="shared" si="1"/>
        <v>0.20000000006984919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121386</v>
      </c>
      <c r="D160" s="1">
        <f>'PR-RAS'!E164</f>
        <v>154849.75</v>
      </c>
      <c r="E160" s="1">
        <v>0</v>
      </c>
      <c r="F160" s="1">
        <v>0</v>
      </c>
      <c r="G160" s="2">
        <f t="shared" si="0"/>
        <v>68542.594500000007</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17693</v>
      </c>
      <c r="D161" s="1">
        <f>'PR-RAS'!E165</f>
        <v>28650.68</v>
      </c>
      <c r="E161" s="1">
        <v>0</v>
      </c>
      <c r="F161" s="1">
        <v>0</v>
      </c>
      <c r="G161" s="2">
        <f t="shared" si="0"/>
        <v>11999.097600000001</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94319</v>
      </c>
      <c r="D162" s="1">
        <f>'PR-RAS'!E166</f>
        <v>117370.47</v>
      </c>
      <c r="E162" s="1">
        <v>0</v>
      </c>
      <c r="F162" s="1">
        <v>0</v>
      </c>
      <c r="G162" s="2">
        <f t="shared" si="0"/>
        <v>52978.65034</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2974</v>
      </c>
      <c r="D163" s="1">
        <f>'PR-RAS'!E167</f>
        <v>2278.6</v>
      </c>
      <c r="E163" s="1">
        <v>0</v>
      </c>
      <c r="F163" s="1">
        <v>0</v>
      </c>
      <c r="G163" s="2">
        <f t="shared" si="0"/>
        <v>1220.0544</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6400</v>
      </c>
      <c r="D164" s="1">
        <f>'PR-RAS'!E168</f>
        <v>6550</v>
      </c>
      <c r="E164" s="1">
        <v>0</v>
      </c>
      <c r="F164" s="1">
        <v>0</v>
      </c>
      <c r="G164" s="2">
        <f t="shared" si="0"/>
        <v>3178.5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476876</v>
      </c>
      <c r="D165" s="1">
        <f>'PR-RAS'!E169</f>
        <v>595757.16</v>
      </c>
      <c r="E165" s="1">
        <v>0</v>
      </c>
      <c r="F165" s="1">
        <v>0</v>
      </c>
      <c r="G165" s="2">
        <f t="shared" si="0"/>
        <v>273616.01248000003</v>
      </c>
      <c r="H165" s="2">
        <f t="shared" si="1"/>
        <v>0.16000000003259629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89406</v>
      </c>
      <c r="D166" s="1">
        <f>'PR-RAS'!E170</f>
        <v>84939.87</v>
      </c>
      <c r="E166" s="1">
        <v>0</v>
      </c>
      <c r="F166" s="1">
        <v>0</v>
      </c>
      <c r="G166" s="2">
        <f t="shared" si="0"/>
        <v>42782.147100000002</v>
      </c>
      <c r="H166" s="2">
        <f t="shared" si="1"/>
        <v>0.13000000000465661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155727</v>
      </c>
      <c r="D167" s="1">
        <f>'PR-RAS'!E171</f>
        <v>186387.91</v>
      </c>
      <c r="E167" s="1">
        <v>0</v>
      </c>
      <c r="F167" s="1">
        <v>0</v>
      </c>
      <c r="G167" s="2">
        <f t="shared" si="0"/>
        <v>87731.46812000002</v>
      </c>
      <c r="H167" s="2">
        <f t="shared" si="1"/>
        <v>8.999999999650754E-2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219765</v>
      </c>
      <c r="D168" s="1">
        <f>'PR-RAS'!E172</f>
        <v>308971.14</v>
      </c>
      <c r="E168" s="1">
        <v>0</v>
      </c>
      <c r="F168" s="1">
        <v>0</v>
      </c>
      <c r="G168" s="2">
        <f t="shared" si="0"/>
        <v>139897.11576000002</v>
      </c>
      <c r="H168" s="2">
        <f t="shared" si="1"/>
        <v>0.14000000001396984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11333</v>
      </c>
      <c r="D169" s="1">
        <f>'PR-RAS'!E173</f>
        <v>5759.85</v>
      </c>
      <c r="E169" s="1">
        <v>0</v>
      </c>
      <c r="F169" s="1">
        <v>0</v>
      </c>
      <c r="G169" s="2">
        <f t="shared" si="0"/>
        <v>3839.2536000000005</v>
      </c>
      <c r="H169" s="2">
        <f t="shared" si="1"/>
        <v>0.1499999999996362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645</v>
      </c>
      <c r="D170" s="1">
        <f>'PR-RAS'!E174</f>
        <v>9473.61</v>
      </c>
      <c r="E170" s="1">
        <v>0</v>
      </c>
      <c r="F170" s="1">
        <v>0</v>
      </c>
      <c r="G170" s="2">
        <f t="shared" si="0"/>
        <v>3311.0851800000005</v>
      </c>
      <c r="H170" s="2">
        <f t="shared" si="1"/>
        <v>0.38999999999941792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224.78</v>
      </c>
      <c r="E172" s="1">
        <v>0</v>
      </c>
      <c r="F172" s="1">
        <v>0</v>
      </c>
      <c r="G172" s="2">
        <f t="shared" si="0"/>
        <v>76.874760000000009</v>
      </c>
      <c r="H172" s="2">
        <f t="shared" si="1"/>
        <v>0.21999999999999886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115434</v>
      </c>
      <c r="D173" s="1">
        <f>'PR-RAS'!E177</f>
        <v>145120.93</v>
      </c>
      <c r="E173" s="1">
        <v>0</v>
      </c>
      <c r="F173" s="1">
        <v>0</v>
      </c>
      <c r="G173" s="2">
        <f t="shared" si="0"/>
        <v>69776.247919999994</v>
      </c>
      <c r="H173" s="2">
        <f t="shared" si="1"/>
        <v>7.0000000006984919E-2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5927</v>
      </c>
      <c r="D174" s="1">
        <f>'PR-RAS'!E178</f>
        <v>6184.35</v>
      </c>
      <c r="E174" s="1">
        <v>0</v>
      </c>
      <c r="F174" s="1">
        <v>0</v>
      </c>
      <c r="G174" s="2">
        <f t="shared" si="0"/>
        <v>3165.1560999999997</v>
      </c>
      <c r="H174" s="2">
        <f t="shared" si="1"/>
        <v>0.3500000000003638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38484</v>
      </c>
      <c r="D175" s="1">
        <f>'PR-RAS'!E179</f>
        <v>33606.629999999997</v>
      </c>
      <c r="E175" s="1">
        <v>0</v>
      </c>
      <c r="F175" s="1">
        <v>0</v>
      </c>
      <c r="G175" s="2">
        <f t="shared" si="0"/>
        <v>18391.323239999998</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960</v>
      </c>
      <c r="E176" s="1">
        <v>0</v>
      </c>
      <c r="F176" s="1">
        <v>0</v>
      </c>
      <c r="G176" s="2">
        <f t="shared" si="0"/>
        <v>503.99999999999994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24877</v>
      </c>
      <c r="D177" s="1">
        <f>'PR-RAS'!E181</f>
        <v>31864.82</v>
      </c>
      <c r="E177" s="1">
        <v>0</v>
      </c>
      <c r="F177" s="1">
        <v>0</v>
      </c>
      <c r="G177" s="2">
        <f t="shared" si="0"/>
        <v>15594.768639999998</v>
      </c>
      <c r="H177" s="2">
        <f t="shared" si="1"/>
        <v>0.18000000000029104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7707.5</v>
      </c>
      <c r="E178" s="1">
        <v>0</v>
      </c>
      <c r="F178" s="1">
        <v>0</v>
      </c>
      <c r="G178" s="2">
        <f t="shared" si="0"/>
        <v>2728.4549999999999</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15612</v>
      </c>
      <c r="D179" s="1">
        <f>'PR-RAS'!E183</f>
        <v>21255</v>
      </c>
      <c r="E179" s="1">
        <v>0</v>
      </c>
      <c r="F179" s="1">
        <v>0</v>
      </c>
      <c r="G179" s="2">
        <f t="shared" si="0"/>
        <v>10345.716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7281</v>
      </c>
      <c r="D180" s="1">
        <f>'PR-RAS'!E184</f>
        <v>4238.75</v>
      </c>
      <c r="E180" s="1">
        <v>0</v>
      </c>
      <c r="F180" s="1">
        <v>0</v>
      </c>
      <c r="G180" s="2">
        <f t="shared" si="0"/>
        <v>2820.7714999999998</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11497</v>
      </c>
      <c r="D181" s="1">
        <f>'PR-RAS'!E185</f>
        <v>11831.38</v>
      </c>
      <c r="E181" s="1">
        <v>0</v>
      </c>
      <c r="F181" s="1">
        <v>0</v>
      </c>
      <c r="G181" s="2">
        <f t="shared" si="0"/>
        <v>6328.7567999999992</v>
      </c>
      <c r="H181" s="2">
        <f t="shared" si="1"/>
        <v>0.37999999999919964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10796</v>
      </c>
      <c r="D182" s="1">
        <f>'PR-RAS'!E186</f>
        <v>27472.5</v>
      </c>
      <c r="E182" s="1">
        <v>0</v>
      </c>
      <c r="F182" s="1">
        <v>0</v>
      </c>
      <c r="G182" s="2">
        <f t="shared" si="0"/>
        <v>11899.120999999999</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50640</v>
      </c>
      <c r="D184" s="1">
        <f>'PR-RAS'!E188</f>
        <v>40061.360000000001</v>
      </c>
      <c r="E184" s="1">
        <v>0</v>
      </c>
      <c r="F184" s="1">
        <v>0</v>
      </c>
      <c r="G184" s="2">
        <f t="shared" si="0"/>
        <v>23929.57776</v>
      </c>
      <c r="H184" s="2">
        <f t="shared" si="1"/>
        <v>0.36000000000058208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4164</v>
      </c>
      <c r="D186" s="1">
        <f>'PR-RAS'!E190</f>
        <v>4223.3999999999996</v>
      </c>
      <c r="E186" s="1">
        <v>0</v>
      </c>
      <c r="F186" s="1">
        <v>0</v>
      </c>
      <c r="G186" s="2">
        <f t="shared" si="0"/>
        <v>2332.998</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v>
      </c>
      <c r="D188" s="1">
        <f>'PR-RAS'!E192</f>
        <v>1300</v>
      </c>
      <c r="E188" s="1">
        <v>0</v>
      </c>
      <c r="F188" s="1">
        <v>0</v>
      </c>
      <c r="G188" s="2">
        <f t="shared" si="0"/>
        <v>691.9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10162</v>
      </c>
      <c r="D189" s="1">
        <f>'PR-RAS'!E193</f>
        <v>11162.5</v>
      </c>
      <c r="E189" s="1">
        <v>0</v>
      </c>
      <c r="F189" s="1">
        <v>0</v>
      </c>
      <c r="G189" s="2">
        <f t="shared" si="0"/>
        <v>6107.5559999999996</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7812</v>
      </c>
      <c r="D190" s="1">
        <f>'PR-RAS'!E194</f>
        <v>2250</v>
      </c>
      <c r="E190" s="1">
        <v>0</v>
      </c>
      <c r="F190" s="1">
        <v>0</v>
      </c>
      <c r="G190" s="2">
        <f t="shared" si="0"/>
        <v>2326.9679999999998</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27402</v>
      </c>
      <c r="D191" s="1">
        <f>'PR-RAS'!E195</f>
        <v>21125.46</v>
      </c>
      <c r="E191" s="1">
        <v>0</v>
      </c>
      <c r="F191" s="1">
        <v>0</v>
      </c>
      <c r="G191" s="2">
        <f t="shared" si="0"/>
        <v>13234.0548</v>
      </c>
      <c r="H191" s="2">
        <f t="shared" si="1"/>
        <v>0.45999999999912689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8312</v>
      </c>
      <c r="D192" s="1">
        <f>'PR-RAS'!E196</f>
        <v>4884.3899999999994</v>
      </c>
      <c r="E192" s="1">
        <v>0</v>
      </c>
      <c r="F192" s="1">
        <v>0</v>
      </c>
      <c r="G192" s="2">
        <f t="shared" si="0"/>
        <v>3453.4289799999997</v>
      </c>
      <c r="H192" s="2">
        <f t="shared" si="1"/>
        <v>0.38999999999941792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8312</v>
      </c>
      <c r="D206" s="1">
        <f>'PR-RAS'!E210</f>
        <v>4884.3899999999994</v>
      </c>
      <c r="E206" s="1">
        <v>0</v>
      </c>
      <c r="F206" s="1">
        <v>0</v>
      </c>
      <c r="G206" s="2">
        <f t="shared" si="0"/>
        <v>3706.5598999999997</v>
      </c>
      <c r="H206" s="2">
        <f t="shared" si="1"/>
        <v>0.38999999999941792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3383</v>
      </c>
      <c r="D207" s="1">
        <f>'PR-RAS'!E211</f>
        <v>3445.85</v>
      </c>
      <c r="E207" s="1">
        <v>0</v>
      </c>
      <c r="F207" s="1">
        <v>0</v>
      </c>
      <c r="G207" s="2">
        <f t="shared" si="0"/>
        <v>2116.5882000000001</v>
      </c>
      <c r="H207" s="2">
        <f t="shared" si="1"/>
        <v>0.15000000000009095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4929</v>
      </c>
      <c r="D209" s="1">
        <f>'PR-RAS'!E213</f>
        <v>1438.54</v>
      </c>
      <c r="E209" s="1">
        <v>0</v>
      </c>
      <c r="F209" s="1">
        <v>0</v>
      </c>
      <c r="G209" s="2">
        <f t="shared" si="0"/>
        <v>1623.66464</v>
      </c>
      <c r="H209" s="2">
        <f t="shared" si="1"/>
        <v>0.46000000000003638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86831</v>
      </c>
      <c r="D248" s="1">
        <f>'PR-RAS'!E252</f>
        <v>101462.77</v>
      </c>
      <c r="E248" s="1">
        <v>0</v>
      </c>
      <c r="F248" s="1">
        <v>0</v>
      </c>
      <c r="G248" s="2">
        <f t="shared" si="0"/>
        <v>71569.865380000003</v>
      </c>
      <c r="H248" s="2">
        <f t="shared" si="1"/>
        <v>0.22999999999592546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86831</v>
      </c>
      <c r="D255" s="1">
        <f>'PR-RAS'!E259</f>
        <v>101462.77</v>
      </c>
      <c r="E255" s="1">
        <v>0</v>
      </c>
      <c r="F255" s="1">
        <v>0</v>
      </c>
      <c r="G255" s="2">
        <f t="shared" si="0"/>
        <v>73598.161160000003</v>
      </c>
      <c r="H255" s="2">
        <f t="shared" si="1"/>
        <v>0.22999999999592546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86831</v>
      </c>
      <c r="D257" s="1">
        <f>'PR-RAS'!E261</f>
        <v>101462.77</v>
      </c>
      <c r="E257" s="1">
        <v>0</v>
      </c>
      <c r="F257" s="1">
        <v>0</v>
      </c>
      <c r="G257" s="2">
        <f t="shared" si="0"/>
        <v>74177.674240000008</v>
      </c>
      <c r="H257" s="2">
        <f t="shared" si="1"/>
        <v>0.22999999999592546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6113163</v>
      </c>
      <c r="D285" s="1">
        <f>'PR-RAS'!E289</f>
        <v>6544676.9100000001</v>
      </c>
      <c r="E285" s="1">
        <v>0</v>
      </c>
      <c r="F285" s="1">
        <v>0</v>
      </c>
      <c r="G285" s="2">
        <f t="shared" si="8"/>
        <v>5453514.7768799998</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82253</v>
      </c>
      <c r="D286" s="1">
        <f>'PR-RAS'!E290</f>
        <v>40079.310000000522</v>
      </c>
      <c r="E286" s="1">
        <v>0</v>
      </c>
      <c r="F286" s="1">
        <v>0</v>
      </c>
      <c r="G286" s="2">
        <f t="shared" si="8"/>
        <v>46287.311700000297</v>
      </c>
      <c r="H286" s="2">
        <f t="shared" si="9"/>
        <v>0.31000000052154064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165450</v>
      </c>
      <c r="D288" s="1">
        <f>'PR-RAS'!E292</f>
        <v>115243.81999999999</v>
      </c>
      <c r="E288" s="1">
        <v>0</v>
      </c>
      <c r="F288" s="1">
        <v>0</v>
      </c>
      <c r="G288" s="2">
        <f t="shared" si="8"/>
        <v>113634.10268</v>
      </c>
      <c r="H288" s="2">
        <f t="shared" si="9"/>
        <v>0.180000000007567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7430</v>
      </c>
      <c r="D290" s="1">
        <f>'PR-RAS'!E294</f>
        <v>11489</v>
      </c>
      <c r="E290" s="1">
        <v>0</v>
      </c>
      <c r="F290" s="1">
        <v>0</v>
      </c>
      <c r="G290" s="2">
        <f t="shared" si="8"/>
        <v>8787.9120000000003</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7430</v>
      </c>
      <c r="D291" s="1">
        <f>'PR-RAS'!E295</f>
        <v>11489</v>
      </c>
      <c r="E291" s="1">
        <v>0</v>
      </c>
      <c r="F291" s="1">
        <v>0</v>
      </c>
      <c r="G291" s="2">
        <f t="shared" si="8"/>
        <v>8818.32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132460</v>
      </c>
      <c r="D345" s="1">
        <f>'PR-RAS'!E350</f>
        <v>227694.45</v>
      </c>
      <c r="E345" s="1">
        <v>0</v>
      </c>
      <c r="F345" s="1">
        <v>0</v>
      </c>
      <c r="G345" s="2">
        <f t="shared" si="8"/>
        <v>202220.02159999998</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132460</v>
      </c>
      <c r="D358" s="1">
        <f>'PR-RAS'!E363</f>
        <v>227694.45</v>
      </c>
      <c r="E358" s="1">
        <v>0</v>
      </c>
      <c r="F358" s="1">
        <v>0</v>
      </c>
      <c r="G358" s="2">
        <f t="shared" si="8"/>
        <v>209862.05729999999</v>
      </c>
      <c r="H358" s="2">
        <f t="shared" si="9"/>
        <v>0.45000000001164153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6875</v>
      </c>
      <c r="D359" s="1">
        <f>'PR-RAS'!E364</f>
        <v>0</v>
      </c>
      <c r="E359" s="1">
        <v>0</v>
      </c>
      <c r="F359" s="1">
        <v>0</v>
      </c>
      <c r="G359" s="2">
        <f t="shared" si="8"/>
        <v>2461.25</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6875</v>
      </c>
      <c r="D361" s="1">
        <f>'PR-RAS'!E366</f>
        <v>0</v>
      </c>
      <c r="E361" s="1">
        <v>0</v>
      </c>
      <c r="F361" s="1">
        <v>0</v>
      </c>
      <c r="G361" s="2">
        <f t="shared" si="8"/>
        <v>2475</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72764</v>
      </c>
      <c r="D364" s="1">
        <f>'PR-RAS'!E369</f>
        <v>207414.91</v>
      </c>
      <c r="E364" s="1">
        <v>0</v>
      </c>
      <c r="F364" s="1">
        <v>0</v>
      </c>
      <c r="G364" s="2">
        <f t="shared" si="8"/>
        <v>176996.55666</v>
      </c>
      <c r="H364" s="2">
        <f t="shared" si="9"/>
        <v>8.999999999650754E-2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45992</v>
      </c>
      <c r="D365" s="1">
        <f>'PR-RAS'!E370</f>
        <v>203216.95</v>
      </c>
      <c r="E365" s="1">
        <v>0</v>
      </c>
      <c r="F365" s="1">
        <v>0</v>
      </c>
      <c r="G365" s="2">
        <f t="shared" si="8"/>
        <v>164683.0276</v>
      </c>
      <c r="H365" s="2">
        <f t="shared" si="9"/>
        <v>4.9999999988358468E-2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2502</v>
      </c>
      <c r="D367" s="1">
        <f>'PR-RAS'!E372</f>
        <v>0</v>
      </c>
      <c r="E367" s="1">
        <v>0</v>
      </c>
      <c r="F367" s="1">
        <v>0</v>
      </c>
      <c r="G367" s="2">
        <f t="shared" si="8"/>
        <v>915.73199999999997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4753</v>
      </c>
      <c r="D369" s="1">
        <f>'PR-RAS'!E374</f>
        <v>4197.96</v>
      </c>
      <c r="E369" s="1">
        <v>0</v>
      </c>
      <c r="F369" s="1">
        <v>0</v>
      </c>
      <c r="G369" s="2">
        <f t="shared" si="8"/>
        <v>4838.8025600000001</v>
      </c>
      <c r="H369" s="2">
        <f t="shared" si="9"/>
        <v>3.999999999996362E-2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19517</v>
      </c>
      <c r="D371" s="1">
        <f>'PR-RAS'!E376</f>
        <v>0</v>
      </c>
      <c r="E371" s="1">
        <v>0</v>
      </c>
      <c r="F371" s="1">
        <v>0</v>
      </c>
      <c r="G371" s="2">
        <f t="shared" si="8"/>
        <v>7221.29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52821</v>
      </c>
      <c r="D378" s="1">
        <f>'PR-RAS'!E383</f>
        <v>20279.54</v>
      </c>
      <c r="E378" s="1">
        <v>0</v>
      </c>
      <c r="F378" s="1">
        <v>0</v>
      </c>
      <c r="G378" s="2">
        <f t="shared" si="8"/>
        <v>35204.290160000004</v>
      </c>
      <c r="H378" s="2">
        <f t="shared" si="9"/>
        <v>0.45999999999912689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52821</v>
      </c>
      <c r="D379" s="1">
        <f>'PR-RAS'!E384</f>
        <v>20279.54</v>
      </c>
      <c r="E379" s="1">
        <v>0</v>
      </c>
      <c r="F379" s="1">
        <v>0</v>
      </c>
      <c r="G379" s="2">
        <f t="shared" si="8"/>
        <v>35297.670239999999</v>
      </c>
      <c r="H379" s="2">
        <f t="shared" si="9"/>
        <v>0.45999999999912689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132460</v>
      </c>
      <c r="D403" s="1">
        <f>'PR-RAS'!E408</f>
        <v>227694.45</v>
      </c>
      <c r="E403" s="1">
        <v>0</v>
      </c>
      <c r="F403" s="1">
        <v>0</v>
      </c>
      <c r="G403" s="2">
        <f t="shared" si="8"/>
        <v>236315.25780000002</v>
      </c>
      <c r="H403" s="2">
        <f t="shared" si="9"/>
        <v>0.45000000001164153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6195416</v>
      </c>
      <c r="D407" s="1">
        <f>'PR-RAS'!E412</f>
        <v>6584756.2200000007</v>
      </c>
      <c r="E407" s="1">
        <v>0</v>
      </c>
      <c r="F407" s="1">
        <v>0</v>
      </c>
      <c r="G407" s="2">
        <f t="shared" si="8"/>
        <v>7862160.9466400007</v>
      </c>
      <c r="H407" s="2">
        <f t="shared" si="9"/>
        <v>0.22000000067055225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6245623</v>
      </c>
      <c r="D408" s="1">
        <f>'PR-RAS'!E413</f>
        <v>6772371.3600000003</v>
      </c>
      <c r="E408" s="1">
        <v>0</v>
      </c>
      <c r="F408" s="1">
        <v>0</v>
      </c>
      <c r="G408" s="2">
        <f t="shared" si="8"/>
        <v>8054678.8480399987</v>
      </c>
      <c r="H408" s="2">
        <f t="shared" si="9"/>
        <v>0.36000000033527613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50207</v>
      </c>
      <c r="D410" s="1">
        <f>'PR-RAS'!E415</f>
        <v>187615.13999999966</v>
      </c>
      <c r="E410" s="1">
        <v>0</v>
      </c>
      <c r="F410" s="1">
        <v>0</v>
      </c>
      <c r="G410" s="2">
        <f t="shared" si="8"/>
        <v>174003.84751999972</v>
      </c>
      <c r="H410" s="2">
        <f t="shared" si="9"/>
        <v>0.13999999966472387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165450</v>
      </c>
      <c r="D411" s="1">
        <f>'PR-RAS'!E416</f>
        <v>115243.81999999999</v>
      </c>
      <c r="E411" s="1">
        <v>0</v>
      </c>
      <c r="F411" s="1">
        <v>0</v>
      </c>
      <c r="G411" s="2">
        <f t="shared" si="8"/>
        <v>162334.43239999999</v>
      </c>
      <c r="H411" s="2">
        <f t="shared" si="9"/>
        <v>0.180000000007567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7430</v>
      </c>
      <c r="D413" s="1">
        <f>'PR-RAS'!E418</f>
        <v>11489</v>
      </c>
      <c r="E413" s="1">
        <v>0</v>
      </c>
      <c r="F413" s="1">
        <v>0</v>
      </c>
      <c r="G413" s="2">
        <f t="shared" si="8"/>
        <v>12528.096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6195416</v>
      </c>
      <c r="D633" s="1">
        <f>'PR-RAS'!E639</f>
        <v>6584756.2200000007</v>
      </c>
      <c r="E633" s="1">
        <v>0</v>
      </c>
      <c r="F633" s="1">
        <v>0</v>
      </c>
      <c r="G633" s="2">
        <f t="shared" si="10"/>
        <v>12238634.774080001</v>
      </c>
      <c r="H633" s="2">
        <f t="shared" si="11"/>
        <v>0.22000000067055225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6245623</v>
      </c>
      <c r="D634" s="1">
        <f>'PR-RAS'!E640</f>
        <v>6772371.3600000003</v>
      </c>
      <c r="E634" s="1">
        <v>0</v>
      </c>
      <c r="F634" s="1">
        <v>0</v>
      </c>
      <c r="G634" s="2">
        <f t="shared" si="10"/>
        <v>12527301.50076</v>
      </c>
      <c r="H634" s="2">
        <f t="shared" si="11"/>
        <v>0.36000000033527613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50207</v>
      </c>
      <c r="D636" s="1">
        <f>'PR-RAS'!E642</f>
        <v>187615.13999999966</v>
      </c>
      <c r="E636" s="1">
        <v>0</v>
      </c>
      <c r="F636" s="1">
        <v>0</v>
      </c>
      <c r="G636" s="2">
        <f t="shared" si="10"/>
        <v>270152.67279999959</v>
      </c>
      <c r="H636" s="2">
        <f t="shared" si="11"/>
        <v>0.13999999966472387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165450</v>
      </c>
      <c r="D637" s="1">
        <f>'PR-RAS'!E643</f>
        <v>115243.81999999999</v>
      </c>
      <c r="E637" s="1">
        <v>0</v>
      </c>
      <c r="F637" s="1">
        <v>0</v>
      </c>
      <c r="G637" s="2">
        <f t="shared" si="10"/>
        <v>251816.33904000002</v>
      </c>
      <c r="H637" s="2">
        <f t="shared" si="11"/>
        <v>0.180000000007567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115243</v>
      </c>
      <c r="D639" s="1">
        <f>'PR-RAS'!E645</f>
        <v>0</v>
      </c>
      <c r="E639" s="1">
        <v>0</v>
      </c>
      <c r="F639" s="1">
        <v>0</v>
      </c>
      <c r="G639" s="2">
        <f t="shared" si="10"/>
        <v>73525.034</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72371.319999999672</v>
      </c>
      <c r="E640" s="1">
        <v>0</v>
      </c>
      <c r="F640" s="1">
        <v>0</v>
      </c>
      <c r="G640" s="2">
        <f t="shared" si="10"/>
        <v>92490.546959999585</v>
      </c>
      <c r="H640" s="2">
        <f t="shared" si="11"/>
        <v>0.31999999967229087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428343</v>
      </c>
      <c r="D641" s="1">
        <f>'PR-RAS'!E647</f>
        <v>459561.75</v>
      </c>
      <c r="E641" s="1">
        <v>0</v>
      </c>
      <c r="F641" s="1">
        <v>0</v>
      </c>
      <c r="G641" s="2">
        <f t="shared" si="10"/>
        <v>862378.56</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198333</v>
      </c>
      <c r="D642" s="1">
        <f>'PR-RAS'!E649</f>
        <v>168352.02</v>
      </c>
      <c r="E642" s="1">
        <v>0</v>
      </c>
      <c r="F642" s="1">
        <v>0</v>
      </c>
      <c r="G642" s="2">
        <f t="shared" si="10"/>
        <v>342958.74264000001</v>
      </c>
      <c r="H642" s="2">
        <f t="shared" si="11"/>
        <v>1.9999999989522621E-2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5879587</v>
      </c>
      <c r="D643" s="1">
        <f>'PR-RAS'!E650</f>
        <v>6117501.1799999997</v>
      </c>
      <c r="E643" s="1">
        <v>0</v>
      </c>
      <c r="F643" s="1">
        <v>0</v>
      </c>
      <c r="G643" s="2">
        <f t="shared" si="10"/>
        <v>11629566.36912</v>
      </c>
      <c r="H643" s="2">
        <f t="shared" si="11"/>
        <v>0.17999999970197678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5909568</v>
      </c>
      <c r="D644" s="1">
        <f>'PR-RAS'!E651</f>
        <v>6228002.3700000001</v>
      </c>
      <c r="E644" s="1">
        <v>0</v>
      </c>
      <c r="F644" s="1">
        <v>0</v>
      </c>
      <c r="G644" s="2">
        <f t="shared" si="10"/>
        <v>11809063.271820001</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168352</v>
      </c>
      <c r="D645" s="1">
        <f>'PR-RAS'!E652</f>
        <v>57850.829999999143</v>
      </c>
      <c r="E645" s="1">
        <v>0</v>
      </c>
      <c r="F645" s="1">
        <v>0</v>
      </c>
      <c r="G645" s="2">
        <f t="shared" si="10"/>
        <v>182930.55703999891</v>
      </c>
      <c r="H645" s="2">
        <f t="shared" si="11"/>
        <v>0.17000000085681677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43</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v>
      </c>
      <c r="D649" s="1">
        <f>'PR-RAS'!E656</f>
        <v>42</v>
      </c>
      <c r="E649" s="1">
        <v>0</v>
      </c>
      <c r="F649" s="1">
        <v>0</v>
      </c>
      <c r="G649" s="2">
        <f t="shared" si="10"/>
        <v>82.296000000000006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5422242</v>
      </c>
      <c r="D668" s="1">
        <f>'PR-RAS'!E675</f>
        <v>5691011.8300000001</v>
      </c>
      <c r="E668" s="1">
        <v>0</v>
      </c>
      <c r="F668" s="1">
        <v>0</v>
      </c>
      <c r="G668" s="2">
        <f t="shared" si="10"/>
        <v>11208445.195220001</v>
      </c>
      <c r="H668" s="2">
        <f t="shared" si="11"/>
        <v>0.16999999992549419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7324</v>
      </c>
      <c r="D669" s="1">
        <f>'PR-RAS'!E676</f>
        <v>8000</v>
      </c>
      <c r="E669" s="1">
        <v>0</v>
      </c>
      <c r="F669" s="1">
        <v>0</v>
      </c>
      <c r="G669" s="2">
        <f t="shared" si="10"/>
        <v>15580.432000000001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50692</v>
      </c>
      <c r="D670" s="1">
        <f>'PR-RAS'!E677</f>
        <v>19068.82</v>
      </c>
      <c r="E670" s="1">
        <v>0</v>
      </c>
      <c r="F670" s="1">
        <v>0</v>
      </c>
      <c r="G670" s="2">
        <f t="shared" si="10"/>
        <v>59427.029160000006</v>
      </c>
      <c r="H670" s="2">
        <f t="shared" si="11"/>
        <v>0.18000000000029104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37661</v>
      </c>
      <c r="D703" s="1">
        <f>'PR-RAS'!E710</f>
        <v>49391</v>
      </c>
      <c r="E703" s="1">
        <v>0</v>
      </c>
      <c r="F703" s="1">
        <v>0</v>
      </c>
      <c r="G703" s="2">
        <f t="shared" si="10"/>
        <v>95782.98599999999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5862.5</v>
      </c>
      <c r="E705" s="1">
        <v>0</v>
      </c>
      <c r="F705" s="1">
        <v>0</v>
      </c>
      <c r="G705" s="2">
        <f t="shared" si="10"/>
        <v>8254.4</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14672</v>
      </c>
      <c r="D709" s="1">
        <f>'PR-RAS'!E716</f>
        <v>48582.67</v>
      </c>
      <c r="E709" s="1">
        <v>0</v>
      </c>
      <c r="F709" s="1">
        <v>0</v>
      </c>
      <c r="G709" s="2">
        <f t="shared" si="10"/>
        <v>79180.836719999992</v>
      </c>
      <c r="H709" s="2">
        <f t="shared" si="11"/>
        <v>0.33000000000174623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14523</v>
      </c>
      <c r="D710" s="1">
        <f>'PR-RAS'!E717</f>
        <v>7214.18</v>
      </c>
      <c r="E710" s="1">
        <v>0</v>
      </c>
      <c r="F710" s="1">
        <v>0</v>
      </c>
      <c r="G710" s="2">
        <f t="shared" si="10"/>
        <v>20526.51424</v>
      </c>
      <c r="H710" s="2">
        <f t="shared" si="11"/>
        <v>0.18000000000029104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94319</v>
      </c>
      <c r="D711" s="1">
        <f>'PR-RAS'!E718</f>
        <v>117370.47</v>
      </c>
      <c r="E711" s="1">
        <v>0</v>
      </c>
      <c r="F711" s="1">
        <v>0</v>
      </c>
      <c r="G711" s="2">
        <f t="shared" si="10"/>
        <v>233632.55739999999</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7830</v>
      </c>
      <c r="D713" s="1">
        <f>'PR-RAS'!E720</f>
        <v>18345</v>
      </c>
      <c r="E713" s="1">
        <v>0</v>
      </c>
      <c r="F713" s="1">
        <v>0</v>
      </c>
      <c r="G713" s="2">
        <f t="shared" si="10"/>
        <v>31698.239999999998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718</v>
      </c>
      <c r="D715" s="1">
        <f>'PR-RAS'!E722</f>
        <v>0</v>
      </c>
      <c r="E715" s="1">
        <v>0</v>
      </c>
      <c r="F715" s="1">
        <v>0</v>
      </c>
      <c r="G715" s="2">
        <f t="shared" si="10"/>
        <v>512.65199999999993</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86831</v>
      </c>
      <c r="D821" s="1">
        <f>'PR-RAS'!E828</f>
        <v>101462.77</v>
      </c>
      <c r="E821" s="1">
        <v>0</v>
      </c>
      <c r="F821" s="1">
        <v>0</v>
      </c>
      <c r="G821" s="2">
        <f t="shared" si="18"/>
        <v>237600.3628</v>
      </c>
      <c r="H821" s="2">
        <f t="shared" si="19"/>
        <v>0.22999999999592546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5081939</v>
      </c>
      <c r="D984" s="6">
        <f>BILANCA!E6</f>
        <v>5203615.5200000014</v>
      </c>
      <c r="E984" s="6">
        <v>0</v>
      </c>
      <c r="F984" s="6">
        <v>0</v>
      </c>
      <c r="G984" s="7">
        <f t="shared" ref="G984:G1241" si="22">B984/1000*C984+B984/500*D984</f>
        <v>15489.170040000003</v>
      </c>
      <c r="H984" s="7">
        <f t="shared" si="19"/>
        <v>0.47999999858438969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4456518</v>
      </c>
      <c r="D985" s="1">
        <f>BILANCA!E7</f>
        <v>4664149.9600000009</v>
      </c>
      <c r="E985" s="1">
        <v>0</v>
      </c>
      <c r="F985" s="1">
        <v>0</v>
      </c>
      <c r="G985" s="2">
        <f t="shared" si="22"/>
        <v>27569.635840000003</v>
      </c>
      <c r="H985" s="2">
        <f t="shared" si="19"/>
        <v>3.9999999105930328E-2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4396648</v>
      </c>
      <c r="D990" s="1">
        <f>BILANCA!E12</f>
        <v>4604278.9600000009</v>
      </c>
      <c r="E990" s="1">
        <v>0</v>
      </c>
      <c r="F990" s="1">
        <v>0</v>
      </c>
      <c r="G990" s="2">
        <f t="shared" si="22"/>
        <v>95236.441440000024</v>
      </c>
      <c r="H990" s="2">
        <f t="shared" si="19"/>
        <v>3.9999999105930328E-2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3792509</v>
      </c>
      <c r="D991" s="1">
        <f>BILANCA!E13</f>
        <v>3910620.1700000004</v>
      </c>
      <c r="E991" s="1">
        <v>0</v>
      </c>
      <c r="F991" s="1">
        <v>0</v>
      </c>
      <c r="G991" s="2">
        <f t="shared" si="22"/>
        <v>92909.994720000017</v>
      </c>
      <c r="H991" s="2">
        <f t="shared" si="19"/>
        <v>0.17000000039115548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6955136</v>
      </c>
      <c r="D993" s="1">
        <f>BILANCA!E15</f>
        <v>7167084.4000000004</v>
      </c>
      <c r="E993" s="1">
        <v>0</v>
      </c>
      <c r="F993" s="1">
        <v>0</v>
      </c>
      <c r="G993" s="2">
        <f t="shared" si="22"/>
        <v>212893.04800000001</v>
      </c>
      <c r="H993" s="2">
        <f t="shared" si="19"/>
        <v>0.40000000037252903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192013</v>
      </c>
      <c r="D995" s="1">
        <f>BILANCA!E17</f>
        <v>192012.45</v>
      </c>
      <c r="E995" s="1">
        <v>0</v>
      </c>
      <c r="F995" s="1">
        <v>0</v>
      </c>
      <c r="G995" s="2">
        <f t="shared" si="22"/>
        <v>6912.4548000000004</v>
      </c>
      <c r="H995" s="2">
        <f t="shared" si="19"/>
        <v>0.45000000001164153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3354640</v>
      </c>
      <c r="D996" s="1">
        <f>BILANCA!E18</f>
        <v>3448476.68</v>
      </c>
      <c r="E996" s="1">
        <v>0</v>
      </c>
      <c r="F996" s="1">
        <v>0</v>
      </c>
      <c r="G996" s="2">
        <f t="shared" si="22"/>
        <v>133270.71367999999</v>
      </c>
      <c r="H996" s="2">
        <f t="shared" si="19"/>
        <v>0.31999999983236194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592949</v>
      </c>
      <c r="D997" s="1">
        <f>BILANCA!E19</f>
        <v>682763.25999999989</v>
      </c>
      <c r="E997" s="1">
        <v>0</v>
      </c>
      <c r="F997" s="1">
        <v>0</v>
      </c>
      <c r="G997" s="2">
        <f t="shared" si="22"/>
        <v>27418.657279999996</v>
      </c>
      <c r="H997" s="2">
        <f t="shared" si="19"/>
        <v>0.2599999998928979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757614</v>
      </c>
      <c r="D998" s="1">
        <f>BILANCA!E20</f>
        <v>825581.19</v>
      </c>
      <c r="E998" s="1">
        <v>0</v>
      </c>
      <c r="F998" s="1">
        <v>0</v>
      </c>
      <c r="G998" s="2">
        <f t="shared" si="22"/>
        <v>36131.645699999994</v>
      </c>
      <c r="H998" s="2">
        <f t="shared" si="19"/>
        <v>0.18999999994412065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406319</v>
      </c>
      <c r="D999" s="1">
        <f>BILANCA!E21</f>
        <v>406319</v>
      </c>
      <c r="E999" s="1">
        <v>0</v>
      </c>
      <c r="F999" s="1">
        <v>0</v>
      </c>
      <c r="G999" s="2">
        <f t="shared" si="22"/>
        <v>19503.312000000002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71752</v>
      </c>
      <c r="D1000" s="1">
        <f>BILANCA!E22</f>
        <v>71751.929999999993</v>
      </c>
      <c r="E1000" s="1">
        <v>0</v>
      </c>
      <c r="F1000" s="1">
        <v>0</v>
      </c>
      <c r="G1000" s="2">
        <f t="shared" si="22"/>
        <v>3659.34962</v>
      </c>
      <c r="H1000" s="2">
        <f t="shared" si="19"/>
        <v>7.0000000006984919E-2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36820</v>
      </c>
      <c r="D1002" s="1">
        <f>BILANCA!E24</f>
        <v>41017.42</v>
      </c>
      <c r="E1002" s="1">
        <v>0</v>
      </c>
      <c r="F1002" s="1">
        <v>0</v>
      </c>
      <c r="G1002" s="2">
        <f t="shared" si="22"/>
        <v>2258.2419599999998</v>
      </c>
      <c r="H1002" s="2">
        <f t="shared" si="19"/>
        <v>0.41999999999825377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36678</v>
      </c>
      <c r="D1003" s="1">
        <f>BILANCA!E25</f>
        <v>36678.5</v>
      </c>
      <c r="E1003" s="1">
        <v>0</v>
      </c>
      <c r="F1003" s="1">
        <v>0</v>
      </c>
      <c r="G1003" s="2">
        <f t="shared" si="22"/>
        <v>2200.7000000000003</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27579</v>
      </c>
      <c r="D1004" s="1">
        <f>BILANCA!E26</f>
        <v>27579.11</v>
      </c>
      <c r="E1004" s="1">
        <v>0</v>
      </c>
      <c r="F1004" s="1">
        <v>0</v>
      </c>
      <c r="G1004" s="2">
        <f t="shared" si="22"/>
        <v>1737.48162</v>
      </c>
      <c r="H1004" s="2">
        <f t="shared" si="19"/>
        <v>0.11000000000058208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743813</v>
      </c>
      <c r="D1006" s="1">
        <f>BILANCA!E28</f>
        <v>726163.89</v>
      </c>
      <c r="E1006" s="1">
        <v>0</v>
      </c>
      <c r="F1006" s="1">
        <v>0</v>
      </c>
      <c r="G1006" s="2">
        <f t="shared" si="22"/>
        <v>50511.237939999999</v>
      </c>
      <c r="H1006" s="2">
        <f t="shared" si="19"/>
        <v>0.10999999998603016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11190</v>
      </c>
      <c r="D1013" s="1">
        <f>BILANCA!E35</f>
        <v>10895.52999999997</v>
      </c>
      <c r="E1013" s="1">
        <v>0</v>
      </c>
      <c r="F1013" s="1">
        <v>0</v>
      </c>
      <c r="G1013" s="2">
        <f t="shared" si="22"/>
        <v>989.43179999999825</v>
      </c>
      <c r="H1013" s="2">
        <f t="shared" si="19"/>
        <v>0.47000000003026798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348026</v>
      </c>
      <c r="D1014" s="1">
        <f>BILANCA!E36</f>
        <v>368305.86</v>
      </c>
      <c r="E1014" s="1">
        <v>0</v>
      </c>
      <c r="F1014" s="1">
        <v>0</v>
      </c>
      <c r="G1014" s="2">
        <f t="shared" si="22"/>
        <v>33623.769319999999</v>
      </c>
      <c r="H1014" s="2">
        <f t="shared" si="19"/>
        <v>0.14000000001396984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336836</v>
      </c>
      <c r="D1018" s="1">
        <f>BILANCA!E40</f>
        <v>357410.33</v>
      </c>
      <c r="E1018" s="1">
        <v>0</v>
      </c>
      <c r="F1018" s="1">
        <v>0</v>
      </c>
      <c r="G1018" s="2">
        <f t="shared" si="22"/>
        <v>36807.983100000005</v>
      </c>
      <c r="H1018" s="2">
        <f t="shared" si="19"/>
        <v>0.33000000001629815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59870</v>
      </c>
      <c r="D1030" s="1">
        <f>BILANCA!E52</f>
        <v>59870.999999999993</v>
      </c>
      <c r="E1030" s="1">
        <v>0</v>
      </c>
      <c r="F1030" s="1">
        <v>0</v>
      </c>
      <c r="G1030" s="2">
        <f t="shared" si="22"/>
        <v>8441.7639999999992</v>
      </c>
      <c r="H1030" s="2">
        <f t="shared" si="19"/>
        <v>7.2759576141834259E-12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94320</v>
      </c>
      <c r="D1032" s="1">
        <f>BILANCA!E54</f>
        <v>103794.18</v>
      </c>
      <c r="E1032" s="1">
        <v>0</v>
      </c>
      <c r="F1032" s="1">
        <v>0</v>
      </c>
      <c r="G1032" s="2">
        <f t="shared" si="22"/>
        <v>14793.50964</v>
      </c>
      <c r="H1032" s="2">
        <f t="shared" si="19"/>
        <v>0.17999999999301508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34450</v>
      </c>
      <c r="D1033" s="1">
        <f>BILANCA!E55</f>
        <v>43923.18</v>
      </c>
      <c r="E1033" s="1">
        <v>0</v>
      </c>
      <c r="F1033" s="1">
        <v>0</v>
      </c>
      <c r="G1033" s="2">
        <f t="shared" si="22"/>
        <v>6114.8180000000002</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625421</v>
      </c>
      <c r="D1046" s="1">
        <f>BILANCA!E68</f>
        <v>539465.56000000006</v>
      </c>
      <c r="E1046" s="1">
        <v>0</v>
      </c>
      <c r="F1046" s="1">
        <v>0</v>
      </c>
      <c r="G1046" s="2">
        <f t="shared" si="22"/>
        <v>107374.18356</v>
      </c>
      <c r="H1046" s="2">
        <f t="shared" si="19"/>
        <v>0.43999999994412065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168352</v>
      </c>
      <c r="D1047" s="1">
        <f>BILANCA!E69</f>
        <v>57850.83</v>
      </c>
      <c r="E1047" s="1">
        <v>0</v>
      </c>
      <c r="F1047" s="1">
        <v>0</v>
      </c>
      <c r="G1047" s="2">
        <f t="shared" si="22"/>
        <v>18179.434240000002</v>
      </c>
      <c r="H1047" s="2">
        <f t="shared" si="19"/>
        <v>0.16999999999825377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168352</v>
      </c>
      <c r="D1048" s="1">
        <f>BILANCA!E70</f>
        <v>57850.83</v>
      </c>
      <c r="E1048" s="1">
        <v>0</v>
      </c>
      <c r="F1048" s="1">
        <v>0</v>
      </c>
      <c r="G1048" s="2">
        <f t="shared" si="22"/>
        <v>18463.4879</v>
      </c>
      <c r="H1048" s="2">
        <f t="shared" si="19"/>
        <v>0.16999999999825377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168352</v>
      </c>
      <c r="D1050" s="1">
        <f>BILANCA!E72</f>
        <v>57850.83</v>
      </c>
      <c r="E1050" s="1">
        <v>0</v>
      </c>
      <c r="F1050" s="1">
        <v>0</v>
      </c>
      <c r="G1050" s="2">
        <f t="shared" si="22"/>
        <v>19031.595220000003</v>
      </c>
      <c r="H1050" s="2">
        <f t="shared" si="19"/>
        <v>0.16999999999825377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21296</v>
      </c>
      <c r="D1056" s="1">
        <f>BILANCA!E78</f>
        <v>10563.98</v>
      </c>
      <c r="E1056" s="1">
        <v>0</v>
      </c>
      <c r="F1056" s="1">
        <v>0</v>
      </c>
      <c r="G1056" s="2">
        <f t="shared" si="22"/>
        <v>3096.9490799999999</v>
      </c>
      <c r="H1056" s="2">
        <f t="shared" si="19"/>
        <v>2.0000000000436557E-2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21296</v>
      </c>
      <c r="D1064" s="1">
        <f>BILANCA!E86</f>
        <v>10563.98</v>
      </c>
      <c r="E1064" s="1">
        <v>0</v>
      </c>
      <c r="F1064" s="1">
        <v>0</v>
      </c>
      <c r="G1064" s="2">
        <f t="shared" si="22"/>
        <v>3436.34076</v>
      </c>
      <c r="H1064" s="2">
        <f t="shared" si="19"/>
        <v>2.0000000000436557E-2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7430</v>
      </c>
      <c r="D1124" s="1">
        <f>BILANCA!E146</f>
        <v>11489</v>
      </c>
      <c r="E1124" s="1">
        <v>0</v>
      </c>
      <c r="F1124" s="1">
        <v>0</v>
      </c>
      <c r="G1124" s="2">
        <f t="shared" si="22"/>
        <v>4287.5279999999993</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7430</v>
      </c>
      <c r="D1138" s="1">
        <f>BILANCA!E160</f>
        <v>11489</v>
      </c>
      <c r="E1138" s="1">
        <v>0</v>
      </c>
      <c r="F1138" s="1">
        <v>0</v>
      </c>
      <c r="G1138" s="2">
        <f t="shared" si="22"/>
        <v>4713.24</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428343</v>
      </c>
      <c r="D1148" s="1">
        <f>BILANCA!E170</f>
        <v>459561.75</v>
      </c>
      <c r="E1148" s="1">
        <v>0</v>
      </c>
      <c r="F1148" s="1">
        <v>0</v>
      </c>
      <c r="G1148" s="2">
        <f t="shared" si="22"/>
        <v>222331.9725</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428343</v>
      </c>
      <c r="D1151" s="1">
        <f>BILANCA!E173</f>
        <v>459561.75</v>
      </c>
      <c r="E1151" s="1">
        <v>0</v>
      </c>
      <c r="F1151" s="1">
        <v>0</v>
      </c>
      <c r="G1151" s="2">
        <f t="shared" si="22"/>
        <v>226374.37200000003</v>
      </c>
      <c r="H1151" s="2">
        <f t="shared" si="23"/>
        <v>0.25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5081939</v>
      </c>
      <c r="D1152" s="1">
        <f>BILANCA!E175</f>
        <v>5203615.5199999996</v>
      </c>
      <c r="E1152" s="1">
        <v>0</v>
      </c>
      <c r="F1152" s="1">
        <v>0</v>
      </c>
      <c r="G1152" s="2">
        <f t="shared" si="22"/>
        <v>2617669.7367599998</v>
      </c>
      <c r="H1152" s="2">
        <f t="shared" si="23"/>
        <v>0.48000000044703484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502747</v>
      </c>
      <c r="D1153" s="1">
        <f>BILANCA!E176</f>
        <v>600347.88</v>
      </c>
      <c r="E1153" s="1">
        <v>0</v>
      </c>
      <c r="F1153" s="1">
        <v>0</v>
      </c>
      <c r="G1153" s="2">
        <f t="shared" si="22"/>
        <v>289585.26920000004</v>
      </c>
      <c r="H1153" s="2">
        <f t="shared" si="23"/>
        <v>0.11999999999534339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461755</v>
      </c>
      <c r="D1154" s="1">
        <f>BILANCA!E177</f>
        <v>600347.88</v>
      </c>
      <c r="E1154" s="1">
        <v>0</v>
      </c>
      <c r="F1154" s="1">
        <v>0</v>
      </c>
      <c r="G1154" s="2">
        <f t="shared" si="22"/>
        <v>284279.07996</v>
      </c>
      <c r="H1154" s="2">
        <f t="shared" si="23"/>
        <v>0.11999999999534339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418794</v>
      </c>
      <c r="D1155" s="1">
        <f>BILANCA!E178</f>
        <v>446953.45</v>
      </c>
      <c r="E1155" s="1">
        <v>0</v>
      </c>
      <c r="F1155" s="1">
        <v>0</v>
      </c>
      <c r="G1155" s="2">
        <f t="shared" si="22"/>
        <v>225784.55479999998</v>
      </c>
      <c r="H1155" s="2">
        <f t="shared" si="23"/>
        <v>0.45000000001164153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21307</v>
      </c>
      <c r="D1156" s="1">
        <f>BILANCA!E179</f>
        <v>142449.4</v>
      </c>
      <c r="E1156" s="1">
        <v>0</v>
      </c>
      <c r="F1156" s="1">
        <v>0</v>
      </c>
      <c r="G1156" s="2">
        <f t="shared" si="22"/>
        <v>52973.603399999993</v>
      </c>
      <c r="H1156" s="2">
        <f t="shared" si="23"/>
        <v>0.39999999999417923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358</v>
      </c>
      <c r="D1157" s="1">
        <f>BILANCA!E180</f>
        <v>381.05</v>
      </c>
      <c r="E1157" s="1">
        <v>0</v>
      </c>
      <c r="F1157" s="1">
        <v>0</v>
      </c>
      <c r="G1157" s="2">
        <f t="shared" si="22"/>
        <v>194.8974</v>
      </c>
      <c r="H1157" s="2">
        <f t="shared" si="23"/>
        <v>5.0000000000011369E-2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358</v>
      </c>
      <c r="D1160" s="1">
        <f>BILANCA!E183</f>
        <v>381.05</v>
      </c>
      <c r="E1160" s="1">
        <v>0</v>
      </c>
      <c r="F1160" s="1">
        <v>0</v>
      </c>
      <c r="G1160" s="2">
        <f t="shared" si="22"/>
        <v>198.2577</v>
      </c>
      <c r="H1160" s="2">
        <f t="shared" si="23"/>
        <v>5.0000000000011369E-2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21296</v>
      </c>
      <c r="D1165" s="1">
        <f>BILANCA!E188</f>
        <v>10563.98</v>
      </c>
      <c r="E1165" s="1">
        <v>0</v>
      </c>
      <c r="F1165" s="1">
        <v>0</v>
      </c>
      <c r="G1165" s="2">
        <f t="shared" si="22"/>
        <v>7721.1607199999999</v>
      </c>
      <c r="H1165" s="2">
        <f t="shared" si="23"/>
        <v>2.0000000000436557E-2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40992</v>
      </c>
      <c r="D1166" s="1">
        <f>BILANCA!E189</f>
        <v>0</v>
      </c>
      <c r="E1166" s="1">
        <v>0</v>
      </c>
      <c r="F1166" s="1">
        <v>0</v>
      </c>
      <c r="G1166" s="2">
        <f t="shared" si="22"/>
        <v>7501.5360000000001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4579192</v>
      </c>
      <c r="D1214" s="1">
        <f>BILANCA!E237</f>
        <v>4603267.6399999997</v>
      </c>
      <c r="E1214" s="1">
        <v>0</v>
      </c>
      <c r="F1214" s="1">
        <v>0</v>
      </c>
      <c r="G1214" s="2">
        <f t="shared" si="22"/>
        <v>3184503.0016799998</v>
      </c>
      <c r="H1214" s="2">
        <f t="shared" si="23"/>
        <v>0.36000000033527613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4456519</v>
      </c>
      <c r="D1215" s="1">
        <f>BILANCA!E238</f>
        <v>4664149.96</v>
      </c>
      <c r="E1215" s="1">
        <v>0</v>
      </c>
      <c r="F1215" s="1">
        <v>0</v>
      </c>
      <c r="G1215" s="2">
        <f t="shared" si="22"/>
        <v>3198077.9894399997</v>
      </c>
      <c r="H1215" s="2">
        <f t="shared" si="23"/>
        <v>4.0000000037252903E-2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4456519</v>
      </c>
      <c r="D1216" s="1">
        <f>BILANCA!E239</f>
        <v>4664149.96</v>
      </c>
      <c r="E1216" s="1">
        <v>0</v>
      </c>
      <c r="F1216" s="1">
        <v>0</v>
      </c>
      <c r="G1216" s="2">
        <f t="shared" si="22"/>
        <v>3211862.8083600001</v>
      </c>
      <c r="H1216" s="2">
        <f t="shared" si="23"/>
        <v>4.0000000037252903E-2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4410238</v>
      </c>
      <c r="D1217" s="1">
        <f>BILANCA!E240</f>
        <v>4489598.67</v>
      </c>
      <c r="E1217" s="1">
        <v>0</v>
      </c>
      <c r="F1217" s="1">
        <v>0</v>
      </c>
      <c r="G1217" s="2">
        <f t="shared" si="22"/>
        <v>3133127.8695600005</v>
      </c>
      <c r="H1217" s="2">
        <f t="shared" si="23"/>
        <v>0.33000000007450581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46281</v>
      </c>
      <c r="D1218" s="1">
        <f>BILANCA!E241</f>
        <v>174551.29</v>
      </c>
      <c r="E1218" s="1">
        <v>0</v>
      </c>
      <c r="F1218" s="1">
        <v>0</v>
      </c>
      <c r="G1218" s="2">
        <f t="shared" si="22"/>
        <v>92915.141300000003</v>
      </c>
      <c r="H1218" s="2">
        <f t="shared" si="23"/>
        <v>0.29000000000814907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115243</v>
      </c>
      <c r="D1222" s="1">
        <f>BILANCA!E245</f>
        <v>-72371.320000000007</v>
      </c>
      <c r="E1222" s="1">
        <v>0</v>
      </c>
      <c r="F1222" s="1">
        <v>0</v>
      </c>
      <c r="G1222" s="2">
        <f t="shared" si="22"/>
        <v>-7050.4139600000053</v>
      </c>
      <c r="H1222" s="2">
        <f t="shared" si="23"/>
        <v>0.32000000000698492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156019</v>
      </c>
      <c r="D1223" s="1">
        <f>BILANCA!E246</f>
        <v>155323.13</v>
      </c>
      <c r="E1223" s="1">
        <v>0</v>
      </c>
      <c r="F1223" s="1">
        <v>0</v>
      </c>
      <c r="G1223" s="2">
        <f t="shared" si="22"/>
        <v>111999.6624</v>
      </c>
      <c r="H1223" s="2">
        <f t="shared" si="23"/>
        <v>0.13000000000465661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156019</v>
      </c>
      <c r="D1224" s="1">
        <f>BILANCA!E247</f>
        <v>155323.13</v>
      </c>
      <c r="E1224" s="1">
        <v>0</v>
      </c>
      <c r="F1224" s="1">
        <v>0</v>
      </c>
      <c r="G1224" s="2">
        <f t="shared" si="22"/>
        <v>112466.32766</v>
      </c>
      <c r="H1224" s="2">
        <f t="shared" si="23"/>
        <v>0.13000000000465661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40776</v>
      </c>
      <c r="D1227" s="1">
        <f>BILANCA!E250</f>
        <v>227694.45</v>
      </c>
      <c r="E1227" s="1">
        <v>0</v>
      </c>
      <c r="F1227" s="1">
        <v>0</v>
      </c>
      <c r="G1227" s="2">
        <f t="shared" si="22"/>
        <v>121064.2356</v>
      </c>
      <c r="H1227" s="2">
        <f t="shared" si="23"/>
        <v>0.45000000001164153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40776</v>
      </c>
      <c r="D1229" s="1">
        <f>BILANCA!E252</f>
        <v>227694.45</v>
      </c>
      <c r="E1229" s="1">
        <v>0</v>
      </c>
      <c r="F1229" s="1">
        <v>0</v>
      </c>
      <c r="G1229" s="2">
        <f t="shared" si="22"/>
        <v>122056.56539999999</v>
      </c>
      <c r="H1229" s="2">
        <f t="shared" si="23"/>
        <v>0.45000000001164153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7430</v>
      </c>
      <c r="D1232" s="1">
        <f>BILANCA!E255</f>
        <v>11489</v>
      </c>
      <c r="E1232" s="1">
        <v>0</v>
      </c>
      <c r="F1232" s="1">
        <v>0</v>
      </c>
      <c r="G1232" s="2">
        <f t="shared" si="22"/>
        <v>7571.5919999999996</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439572</v>
      </c>
      <c r="D1236" s="1">
        <f>BILANCA!E259</f>
        <v>439571.72</v>
      </c>
      <c r="E1236" s="1">
        <v>0</v>
      </c>
      <c r="F1236" s="1">
        <v>0</v>
      </c>
      <c r="G1236" s="2">
        <f t="shared" si="22"/>
        <v>333635.00631999999</v>
      </c>
      <c r="H1236" s="2">
        <f t="shared" si="23"/>
        <v>0.28000000002793968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439572</v>
      </c>
      <c r="D1237" s="1">
        <f>BILANCA!E260</f>
        <v>439571.72</v>
      </c>
      <c r="E1237" s="1">
        <v>0</v>
      </c>
      <c r="F1237" s="1">
        <v>0</v>
      </c>
      <c r="G1237" s="2">
        <f t="shared" si="22"/>
        <v>334953.72175999999</v>
      </c>
      <c r="H1237" s="2">
        <f t="shared" si="23"/>
        <v>0.28000000002793968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7430</v>
      </c>
      <c r="D1241" s="1">
        <f>BILANCA!E265</f>
        <v>11489</v>
      </c>
      <c r="E1241" s="1">
        <v>0</v>
      </c>
      <c r="F1241" s="1">
        <v>0</v>
      </c>
      <c r="G1241" s="2">
        <f t="shared" si="22"/>
        <v>7845.264000000001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21296</v>
      </c>
      <c r="D1244" s="1">
        <f>BILANCA!E268</f>
        <v>10563.98</v>
      </c>
      <c r="E1244" s="1">
        <v>0</v>
      </c>
      <c r="F1244" s="1">
        <v>0</v>
      </c>
      <c r="G1244" s="2">
        <f t="shared" si="24"/>
        <v>11072.653560000001</v>
      </c>
      <c r="H1244" s="2">
        <f t="shared" si="23"/>
        <v>2.0000000000436557E-2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461755</v>
      </c>
      <c r="D1264" s="1">
        <f>BILANCA!E288</f>
        <v>600347.88</v>
      </c>
      <c r="E1264" s="1">
        <v>0</v>
      </c>
      <c r="F1264" s="1">
        <v>0</v>
      </c>
      <c r="G1264" s="2">
        <f t="shared" si="24"/>
        <v>467148.66356000007</v>
      </c>
      <c r="H1264" s="2">
        <f t="shared" si="23"/>
        <v>0.11999999999534339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40992</v>
      </c>
      <c r="D1266" s="1">
        <f>BILANCA!E290</f>
        <v>0</v>
      </c>
      <c r="E1266" s="1">
        <v>0</v>
      </c>
      <c r="F1266" s="1">
        <v>0</v>
      </c>
      <c r="G1266" s="2">
        <f t="shared" si="24"/>
        <v>11600.735999999999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21296</v>
      </c>
      <c r="D1274" s="1">
        <f>BILANCA!E298</f>
        <v>10563.98</v>
      </c>
      <c r="E1274" s="1">
        <v>0</v>
      </c>
      <c r="F1274" s="1">
        <v>0</v>
      </c>
      <c r="G1274" s="2">
        <f t="shared" si="24"/>
        <v>12345.372359999998</v>
      </c>
      <c r="H1274" s="2">
        <f t="shared" si="23"/>
        <v>2.0000000000436557E-2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6245623</v>
      </c>
      <c r="D1408" s="1">
        <f>'RAS-funkcijski'!E114</f>
        <v>6772371.3600000003</v>
      </c>
      <c r="E1408" s="1">
        <v>0</v>
      </c>
      <c r="F1408" s="1">
        <v>0</v>
      </c>
      <c r="G1408" s="2">
        <f t="shared" si="24"/>
        <v>2176940.2291999999</v>
      </c>
      <c r="H1408" s="2">
        <f t="shared" si="27"/>
        <v>0.36000000033527613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6091434</v>
      </c>
      <c r="D1409" s="1">
        <f>'RAS-funkcijski'!E115</f>
        <v>6586793.4500000002</v>
      </c>
      <c r="E1409" s="1">
        <v>0</v>
      </c>
      <c r="F1409" s="1">
        <v>0</v>
      </c>
      <c r="G1409" s="2">
        <f t="shared" si="24"/>
        <v>2138417.3199</v>
      </c>
      <c r="H1409" s="2">
        <f t="shared" si="27"/>
        <v>0.45000000018626451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6091434</v>
      </c>
      <c r="D1411" s="1">
        <f>'RAS-funkcijski'!E117</f>
        <v>6586793.4500000002</v>
      </c>
      <c r="E1411" s="1">
        <v>0</v>
      </c>
      <c r="F1411" s="1">
        <v>0</v>
      </c>
      <c r="G1411" s="2">
        <f t="shared" si="24"/>
        <v>2176947.3617000002</v>
      </c>
      <c r="H1411" s="2">
        <f t="shared" si="27"/>
        <v>0.45000000018626451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154189</v>
      </c>
      <c r="D1420" s="1">
        <f>'RAS-funkcijski'!E126</f>
        <v>185577.91</v>
      </c>
      <c r="E1420" s="1">
        <v>0</v>
      </c>
      <c r="F1420" s="1">
        <v>0</v>
      </c>
      <c r="G1420" s="2">
        <f t="shared" si="24"/>
        <v>64092.068039999998</v>
      </c>
      <c r="H1420" s="2">
        <f t="shared" si="27"/>
        <v>8.999999999650754E-2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6245623</v>
      </c>
      <c r="D1435" s="13">
        <f>'RAS-funkcijski'!E141</f>
        <v>6772371.3600000003</v>
      </c>
      <c r="E1435" s="13">
        <v>0</v>
      </c>
      <c r="F1435" s="13">
        <v>0</v>
      </c>
      <c r="G1435" s="14">
        <f t="shared" si="24"/>
        <v>2711280.1036400003</v>
      </c>
      <c r="H1435" s="14">
        <f t="shared" si="27"/>
        <v>0.36000000033527613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211948.15</v>
      </c>
      <c r="D1436" s="6">
        <f>'P-VRIO'!E5</f>
        <v>0</v>
      </c>
      <c r="E1436" s="6">
        <v>0</v>
      </c>
      <c r="F1436" s="6">
        <v>0</v>
      </c>
      <c r="G1436" s="7">
        <f t="shared" si="24"/>
        <v>211.94815</v>
      </c>
      <c r="H1436" s="7">
        <f t="shared" si="27"/>
        <v>0.14999999999417923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211948.15</v>
      </c>
      <c r="D1437" s="1">
        <f>'P-VRIO'!E6</f>
        <v>0</v>
      </c>
      <c r="E1437" s="1">
        <v>0</v>
      </c>
      <c r="F1437" s="1">
        <v>0</v>
      </c>
      <c r="G1437" s="2">
        <f t="shared" si="24"/>
        <v>423.8963</v>
      </c>
      <c r="H1437" s="2">
        <f t="shared" si="27"/>
        <v>0.14999999999417923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211948.15</v>
      </c>
      <c r="D1438" s="1">
        <f>'P-VRIO'!E7</f>
        <v>0</v>
      </c>
      <c r="E1438" s="1">
        <v>0</v>
      </c>
      <c r="F1438" s="1">
        <v>0</v>
      </c>
      <c r="G1438" s="2">
        <f t="shared" si="24"/>
        <v>635.84445000000005</v>
      </c>
      <c r="H1438" s="2">
        <f t="shared" si="27"/>
        <v>0.14999999999417923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211948.15</v>
      </c>
      <c r="D1440" s="1">
        <f>'P-VRIO'!E9</f>
        <v>0</v>
      </c>
      <c r="E1440" s="1">
        <v>0</v>
      </c>
      <c r="F1440" s="1">
        <v>0</v>
      </c>
      <c r="G1440" s="2">
        <f t="shared" si="24"/>
        <v>1059.7407499999999</v>
      </c>
      <c r="H1440" s="2">
        <f t="shared" si="27"/>
        <v>0.14999999999417923</v>
      </c>
      <c r="I1440" s="10">
        <f t="shared" si="28"/>
        <v>158.96111249383148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502747.7</v>
      </c>
      <c r="D1480" s="6"/>
      <c r="E1480" s="6">
        <v>0</v>
      </c>
      <c r="F1480" s="6">
        <v>0</v>
      </c>
      <c r="G1480" s="7">
        <f t="shared" ref="G1480:G1580" si="34">B1480/1000*C1480</f>
        <v>502.74770000000001</v>
      </c>
      <c r="H1480" s="7">
        <f t="shared" ref="H1480:H1580" si="35">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6553042.4799999995</v>
      </c>
      <c r="D1481" s="1">
        <v>0</v>
      </c>
      <c r="E1481" s="1">
        <v>0</v>
      </c>
      <c r="F1481" s="1">
        <v>0</v>
      </c>
      <c r="G1481" s="2">
        <f t="shared" si="34"/>
        <v>13106.08496</v>
      </c>
      <c r="H1481" s="2">
        <f t="shared" si="35"/>
        <v>0.47999999951571226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6453618.0199999996</v>
      </c>
      <c r="D1483" s="1">
        <v>0</v>
      </c>
      <c r="E1483" s="1">
        <v>0</v>
      </c>
      <c r="F1483" s="1">
        <v>0</v>
      </c>
      <c r="G1483" s="2">
        <f t="shared" si="34"/>
        <v>25814.47208</v>
      </c>
      <c r="H1483" s="2">
        <f t="shared" si="35"/>
        <v>1.9999999552965164E-2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5543214.1200000001</v>
      </c>
      <c r="D1484" s="1">
        <v>0</v>
      </c>
      <c r="E1484" s="1">
        <v>0</v>
      </c>
      <c r="F1484" s="1">
        <v>0</v>
      </c>
      <c r="G1484" s="2">
        <f t="shared" si="34"/>
        <v>27716.070600000003</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788086.51</v>
      </c>
      <c r="D1485" s="1">
        <v>0</v>
      </c>
      <c r="E1485" s="1">
        <v>0</v>
      </c>
      <c r="F1485" s="1">
        <v>0</v>
      </c>
      <c r="G1485" s="2">
        <f t="shared" si="34"/>
        <v>4728.5190600000005</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4884.3900000000003</v>
      </c>
      <c r="D1486" s="1">
        <v>0</v>
      </c>
      <c r="E1486" s="1">
        <v>0</v>
      </c>
      <c r="F1486" s="1">
        <v>0</v>
      </c>
      <c r="G1486" s="2">
        <f t="shared" si="34"/>
        <v>34.190730000000002</v>
      </c>
      <c r="H1486" s="2">
        <f t="shared" si="35"/>
        <v>0.39000000000032742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101462.77</v>
      </c>
      <c r="D1489" s="1">
        <v>0</v>
      </c>
      <c r="E1489" s="1">
        <v>0</v>
      </c>
      <c r="F1489" s="1">
        <v>0</v>
      </c>
      <c r="G1489" s="2">
        <f t="shared" si="34"/>
        <v>1014.6277000000001</v>
      </c>
      <c r="H1489" s="2">
        <f t="shared" si="35"/>
        <v>0.22999999999592546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15970.23</v>
      </c>
      <c r="D1491" s="1">
        <v>0</v>
      </c>
      <c r="E1491" s="1">
        <v>0</v>
      </c>
      <c r="F1491" s="1">
        <v>0</v>
      </c>
      <c r="G1491" s="2">
        <f t="shared" si="34"/>
        <v>191.64276000000001</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99424.46</v>
      </c>
      <c r="D1492" s="1">
        <v>0</v>
      </c>
      <c r="E1492" s="1">
        <v>0</v>
      </c>
      <c r="F1492" s="1">
        <v>0</v>
      </c>
      <c r="G1492" s="2">
        <f t="shared" si="34"/>
        <v>1292.5179800000001</v>
      </c>
      <c r="H1492" s="2">
        <f t="shared" si="35"/>
        <v>0.46000000000640284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6455442.2999999989</v>
      </c>
      <c r="D1499" s="1">
        <v>0</v>
      </c>
      <c r="E1499" s="1">
        <v>0</v>
      </c>
      <c r="F1499" s="1">
        <v>0</v>
      </c>
      <c r="G1499" s="2">
        <f t="shared" si="34"/>
        <v>129108.84599999998</v>
      </c>
      <c r="H1499" s="2">
        <f t="shared" si="35"/>
        <v>0.29999999888241291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6315025.959999999</v>
      </c>
      <c r="D1501" s="1">
        <v>0</v>
      </c>
      <c r="E1501" s="1">
        <v>0</v>
      </c>
      <c r="F1501" s="1">
        <v>0</v>
      </c>
      <c r="G1501" s="2">
        <f t="shared" si="34"/>
        <v>138930.57111999998</v>
      </c>
      <c r="H1501" s="2">
        <f t="shared" si="35"/>
        <v>4.0000000968575478E-2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5515055.8099999996</v>
      </c>
      <c r="D1502" s="1">
        <v>0</v>
      </c>
      <c r="E1502" s="1">
        <v>0</v>
      </c>
      <c r="F1502" s="1">
        <v>0</v>
      </c>
      <c r="G1502" s="2">
        <f t="shared" si="34"/>
        <v>126846.28362999999</v>
      </c>
      <c r="H1502" s="2">
        <f t="shared" si="35"/>
        <v>0.19000000040978193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666944.23</v>
      </c>
      <c r="D1503" s="1">
        <v>0</v>
      </c>
      <c r="E1503" s="1">
        <v>0</v>
      </c>
      <c r="F1503" s="1">
        <v>0</v>
      </c>
      <c r="G1503" s="2">
        <f t="shared" si="34"/>
        <v>16006.66152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4860.54</v>
      </c>
      <c r="D1504" s="1">
        <v>0</v>
      </c>
      <c r="E1504" s="1">
        <v>0</v>
      </c>
      <c r="F1504" s="1">
        <v>0</v>
      </c>
      <c r="G1504" s="2">
        <f t="shared" si="34"/>
        <v>121.51350000000001</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101462.77</v>
      </c>
      <c r="D1507" s="1">
        <v>0</v>
      </c>
      <c r="E1507" s="1">
        <v>0</v>
      </c>
      <c r="F1507" s="1">
        <v>0</v>
      </c>
      <c r="G1507" s="2">
        <f t="shared" si="34"/>
        <v>2840.9575600000003</v>
      </c>
      <c r="H1507" s="2">
        <f t="shared" si="35"/>
        <v>0.22999999999592546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26702.61</v>
      </c>
      <c r="D1509" s="1">
        <v>0</v>
      </c>
      <c r="E1509" s="1">
        <v>0</v>
      </c>
      <c r="F1509" s="1">
        <v>0</v>
      </c>
      <c r="G1509" s="2">
        <f t="shared" si="34"/>
        <v>801.07830000000001</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140416.34</v>
      </c>
      <c r="D1510" s="1">
        <v>0</v>
      </c>
      <c r="E1510" s="1">
        <v>0</v>
      </c>
      <c r="F1510" s="1">
        <v>0</v>
      </c>
      <c r="G1510" s="2">
        <f t="shared" si="34"/>
        <v>4352.9065399999999</v>
      </c>
      <c r="H1510" s="2">
        <f t="shared" si="35"/>
        <v>0.33999999999650754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600347.88000000082</v>
      </c>
      <c r="D1517" s="1">
        <v>0</v>
      </c>
      <c r="E1517" s="1">
        <v>0</v>
      </c>
      <c r="F1517" s="1">
        <v>0</v>
      </c>
      <c r="G1517" s="2">
        <f t="shared" si="34"/>
        <v>22813.21944000003</v>
      </c>
      <c r="H1517" s="2">
        <f t="shared" si="35"/>
        <v>0.11999999918043613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600347.88</v>
      </c>
      <c r="D1576" s="1">
        <v>0</v>
      </c>
      <c r="E1576" s="1">
        <v>0</v>
      </c>
      <c r="F1576" s="1">
        <v>0</v>
      </c>
      <c r="G1576" s="2">
        <f t="shared" si="34"/>
        <v>58233.744360000004</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600347.88</v>
      </c>
      <c r="D1578" s="1">
        <v>0</v>
      </c>
      <c r="E1578" s="1">
        <v>0</v>
      </c>
      <c r="F1578" s="1">
        <v>0</v>
      </c>
      <c r="G1578" s="2">
        <f t="shared" si="34"/>
        <v>59434.440120000007</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10080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6195416</v>
      </c>
      <c r="I16" s="172">
        <f>'PR-RAS'!E6</f>
        <v>6584756.2200000007</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6113163</v>
      </c>
      <c r="I17" s="172">
        <f>'PR-RAS'!E151</f>
        <v>6544676.9100000001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115243</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72371.319999999672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4456518</v>
      </c>
      <c r="I20" s="175">
        <f>BILANCA!E7</f>
        <v>4664149.9600000009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625421</v>
      </c>
      <c r="I21" s="177">
        <f>BILANCA!E68</f>
        <v>539465.56000000006</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502747</v>
      </c>
      <c r="I22" s="177">
        <f>BILANCA!E176</f>
        <v>600347.88</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4579192</v>
      </c>
      <c r="I23" s="179">
        <f>BILANCA!E237</f>
        <v>4603267.6399999997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6245623</v>
      </c>
      <c r="I27" s="177">
        <f>'RAS-funkcijski'!E114</f>
        <v>6772371.3600000003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6245623</v>
      </c>
      <c r="I28" s="181">
        <f>'RAS-funkcijski'!E141</f>
        <v>6772371.3600000003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211948.15</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502747.7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600347.88000000082</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600347.88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5" zoomScale="130" zoomScaleNormal="130" workbookViewId="0">
      <selection activeCell="E292" sqref="E29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6195416</v>
      </c>
      <c r="E6" s="53">
        <f>E7+E44+E50+E82+E106+E124+E133+E139</f>
        <v>6584756.2200000007</v>
      </c>
      <c r="F6" s="54">
        <f t="shared" ref="F6:F131" si="0">IF(D6&lt;&gt;0,IF(E6/D6&gt;=100,"&gt;&gt;100",E6/D6*100),"-")</f>
        <v>106.28432731555073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5480258</v>
      </c>
      <c r="E50" s="53">
        <f>E51+E54+E59+E62+E65+E68+E71+E74+E77</f>
        <v>5718080.6500000004</v>
      </c>
      <c r="F50" s="54">
        <f t="shared" si="0"/>
        <v>104.33962506874677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5480258</v>
      </c>
      <c r="E68" s="53">
        <f t="shared" si="15"/>
        <v>5718080.6500000004</v>
      </c>
      <c r="F68" s="54">
        <f t="shared" si="0"/>
        <v>104.33962506874677</v>
      </c>
    </row>
    <row r="69" spans="1:6" ht="12.75" customHeight="1" x14ac:dyDescent="0.2">
      <c r="A69" s="55" t="s">
        <v>181</v>
      </c>
      <c r="B69" s="87" t="s">
        <v>182</v>
      </c>
      <c r="C69" s="52" t="s">
        <v>181</v>
      </c>
      <c r="D69" s="244">
        <v>5429566</v>
      </c>
      <c r="E69" s="244">
        <v>5699011.8300000001</v>
      </c>
      <c r="F69" s="54">
        <f t="shared" si="0"/>
        <v>104.96256662134691</v>
      </c>
    </row>
    <row r="70" spans="1:6" ht="24" x14ac:dyDescent="0.2">
      <c r="A70" s="55" t="s">
        <v>183</v>
      </c>
      <c r="B70" s="87" t="s">
        <v>184</v>
      </c>
      <c r="C70" s="52" t="s">
        <v>183</v>
      </c>
      <c r="D70" s="244">
        <v>50692</v>
      </c>
      <c r="E70" s="244">
        <v>19068.82</v>
      </c>
      <c r="F70" s="54">
        <f t="shared" si="0"/>
        <v>37.617020437149847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0.83</v>
      </c>
      <c r="F82" s="54">
        <f t="shared" si="0"/>
        <v>83</v>
      </c>
    </row>
    <row r="83" spans="1:6" ht="12.75" customHeight="1" x14ac:dyDescent="0.2">
      <c r="A83" s="55">
        <v>641</v>
      </c>
      <c r="B83" s="87" t="s">
        <v>209</v>
      </c>
      <c r="C83" s="52" t="s">
        <v>210</v>
      </c>
      <c r="D83" s="53">
        <f t="shared" ref="D83:E83" si="20">SUM(D84:D90)</f>
        <v>1</v>
      </c>
      <c r="E83" s="53">
        <f t="shared" si="20"/>
        <v>0.83</v>
      </c>
      <c r="F83" s="54">
        <f t="shared" si="0"/>
        <v>83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0.83</v>
      </c>
      <c r="F85" s="54">
        <f t="shared" si="0"/>
        <v>83</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37661</v>
      </c>
      <c r="E106" s="53">
        <f t="shared" si="23"/>
        <v>57201.5</v>
      </c>
      <c r="F106" s="54">
        <f t="shared" si="0"/>
        <v>151.88523937229493</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37661</v>
      </c>
      <c r="E112" s="53">
        <f t="shared" si="25"/>
        <v>57201.5</v>
      </c>
      <c r="F112" s="54">
        <f t="shared" si="0"/>
        <v>151.88523937229493</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37661</v>
      </c>
      <c r="E117" s="244">
        <v>57201.5</v>
      </c>
      <c r="F117" s="54">
        <f t="shared" si="0"/>
        <v>151.88523937229493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8475</v>
      </c>
      <c r="E124" s="53">
        <f t="shared" si="27"/>
        <v>139232.99</v>
      </c>
      <c r="F124" s="54">
        <f t="shared" si="0"/>
        <v>1642.8671386430678</v>
      </c>
    </row>
    <row r="125" spans="1:6" ht="12.75" customHeight="1" x14ac:dyDescent="0.2">
      <c r="A125" s="55">
        <v>661</v>
      </c>
      <c r="B125" s="88" t="s">
        <v>293</v>
      </c>
      <c r="C125" s="52" t="s">
        <v>294</v>
      </c>
      <c r="D125" s="53">
        <f t="shared" ref="D125:E125" si="28">SUM(D126:D127)</f>
        <v>340</v>
      </c>
      <c r="E125" s="53">
        <f t="shared" si="28"/>
        <v>4615</v>
      </c>
      <c r="F125" s="54">
        <f t="shared" si="0"/>
        <v>1357.3529411764707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340</v>
      </c>
      <c r="E127" s="244">
        <v>4615</v>
      </c>
      <c r="F127" s="54">
        <f t="shared" si="0"/>
        <v>1357.3529411764707</v>
      </c>
    </row>
    <row r="128" spans="1:6" ht="24" x14ac:dyDescent="0.2">
      <c r="A128" s="55">
        <v>663</v>
      </c>
      <c r="B128" s="233" t="s">
        <v>299</v>
      </c>
      <c r="C128" s="52" t="s">
        <v>300</v>
      </c>
      <c r="D128" s="53">
        <f t="shared" ref="D128:E128" si="29">SUM(D129:D132)</f>
        <v>8135</v>
      </c>
      <c r="E128" s="53">
        <f t="shared" si="29"/>
        <v>134617.99</v>
      </c>
      <c r="F128" s="54">
        <f t="shared" si="0"/>
        <v>1654.8001229256301</v>
      </c>
    </row>
    <row r="129" spans="1:6" ht="12.75" customHeight="1" x14ac:dyDescent="0.2">
      <c r="A129" s="55">
        <v>6631</v>
      </c>
      <c r="B129" s="88" t="s">
        <v>301</v>
      </c>
      <c r="C129" s="52" t="s">
        <v>302</v>
      </c>
      <c r="D129" s="244">
        <v>3135</v>
      </c>
      <c r="E129" s="244">
        <v>6348</v>
      </c>
      <c r="F129" s="54">
        <f t="shared" si="0"/>
        <v>202.48803827751198</v>
      </c>
    </row>
    <row r="130" spans="1:6" ht="12.75" customHeight="1" x14ac:dyDescent="0.2">
      <c r="A130" s="55">
        <v>6632</v>
      </c>
      <c r="B130" s="234" t="s">
        <v>303</v>
      </c>
      <c r="C130" s="52" t="s">
        <v>304</v>
      </c>
      <c r="D130" s="244">
        <v>5000</v>
      </c>
      <c r="E130" s="244">
        <v>128269.99</v>
      </c>
      <c r="F130" s="54">
        <f t="shared" si="0"/>
        <v>2565.3998000000001</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669021</v>
      </c>
      <c r="E133" s="53">
        <f t="shared" si="30"/>
        <v>670240.25</v>
      </c>
      <c r="F133" s="54">
        <f t="shared" ref="F133:F223" si="31">IF(D133&lt;&gt;0,IF(E133/D133&gt;=100,"&gt;&gt;100",E133/D133*100),"-")</f>
        <v>100.18224390564721</v>
      </c>
    </row>
    <row r="134" spans="1:6" ht="24" x14ac:dyDescent="0.2">
      <c r="A134" s="55">
        <v>671</v>
      </c>
      <c r="B134" s="234" t="s">
        <v>311</v>
      </c>
      <c r="C134" s="52" t="s">
        <v>312</v>
      </c>
      <c r="D134" s="53">
        <f t="shared" ref="D134:E134" si="32">SUM(D135:D137)</f>
        <v>669021</v>
      </c>
      <c r="E134" s="53">
        <f t="shared" si="32"/>
        <v>670240.25</v>
      </c>
      <c r="F134" s="54">
        <f t="shared" si="31"/>
        <v>100.18224390564721</v>
      </c>
    </row>
    <row r="135" spans="1:6" ht="12.75" customHeight="1" x14ac:dyDescent="0.2">
      <c r="A135" s="55">
        <v>6711</v>
      </c>
      <c r="B135" s="87" t="s">
        <v>313</v>
      </c>
      <c r="C135" s="52" t="s">
        <v>314</v>
      </c>
      <c r="D135" s="244">
        <v>628029</v>
      </c>
      <c r="E135" s="244">
        <v>670240.25</v>
      </c>
      <c r="F135" s="54">
        <f t="shared" si="31"/>
        <v>106.72122624910634</v>
      </c>
    </row>
    <row r="136" spans="1:6" ht="24" x14ac:dyDescent="0.2">
      <c r="A136" s="55">
        <v>6712</v>
      </c>
      <c r="B136" s="234" t="s">
        <v>315</v>
      </c>
      <c r="C136" s="52" t="s">
        <v>316</v>
      </c>
      <c r="D136" s="244">
        <v>40992</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6113163</v>
      </c>
      <c r="E151" s="53">
        <f t="shared" si="35"/>
        <v>6544676.9100000001</v>
      </c>
      <c r="F151" s="54">
        <f t="shared" si="31"/>
        <v>107.05876663193834</v>
      </c>
    </row>
    <row r="152" spans="1:6" ht="12.75" customHeight="1" x14ac:dyDescent="0.2">
      <c r="A152" s="55">
        <v>31</v>
      </c>
      <c r="B152" s="87" t="s">
        <v>346</v>
      </c>
      <c r="C152" s="52" t="s">
        <v>35</v>
      </c>
      <c r="D152" s="53">
        <f t="shared" ref="D152:E152" si="36">D153+D158+D159</f>
        <v>5253684</v>
      </c>
      <c r="E152" s="53">
        <f t="shared" si="36"/>
        <v>5502540.5500000007</v>
      </c>
      <c r="F152" s="54">
        <f t="shared" si="31"/>
        <v>104.73680088105795</v>
      </c>
    </row>
    <row r="153" spans="1:6" ht="12.75" customHeight="1" x14ac:dyDescent="0.2">
      <c r="A153" s="55">
        <v>311</v>
      </c>
      <c r="B153" s="87" t="s">
        <v>347</v>
      </c>
      <c r="C153" s="52" t="s">
        <v>348</v>
      </c>
      <c r="D153" s="53">
        <f t="shared" ref="D153:E153" si="37">SUM(D154:D157)</f>
        <v>4340969</v>
      </c>
      <c r="E153" s="53">
        <f t="shared" si="37"/>
        <v>4532113.01</v>
      </c>
      <c r="F153" s="54">
        <f t="shared" si="31"/>
        <v>104.40325673829966</v>
      </c>
    </row>
    <row r="154" spans="1:6" ht="12.75" customHeight="1" x14ac:dyDescent="0.2">
      <c r="A154" s="55">
        <v>3111</v>
      </c>
      <c r="B154" s="87" t="s">
        <v>349</v>
      </c>
      <c r="C154" s="52" t="s">
        <v>350</v>
      </c>
      <c r="D154" s="244">
        <v>4285186</v>
      </c>
      <c r="E154" s="244">
        <v>4469892.1399999997</v>
      </c>
      <c r="F154" s="54">
        <f t="shared" si="31"/>
        <v>104.31034125473199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44502</v>
      </c>
      <c r="E156" s="244">
        <v>46945.48</v>
      </c>
      <c r="F156" s="54">
        <f t="shared" si="31"/>
        <v>105.49071951822391</v>
      </c>
    </row>
    <row r="157" spans="1:6" ht="12.75" customHeight="1" x14ac:dyDescent="0.2">
      <c r="A157" s="55">
        <v>3114</v>
      </c>
      <c r="B157" s="87" t="s">
        <v>355</v>
      </c>
      <c r="C157" s="52" t="s">
        <v>356</v>
      </c>
      <c r="D157" s="244">
        <v>11281</v>
      </c>
      <c r="E157" s="244">
        <v>15275.39</v>
      </c>
      <c r="F157" s="54">
        <f t="shared" si="31"/>
        <v>135.40811984753125</v>
      </c>
    </row>
    <row r="158" spans="1:6" ht="12.75" customHeight="1" x14ac:dyDescent="0.2">
      <c r="A158" s="55">
        <v>312</v>
      </c>
      <c r="B158" s="87" t="s">
        <v>357</v>
      </c>
      <c r="C158" s="52" t="s">
        <v>358</v>
      </c>
      <c r="D158" s="244">
        <v>196352</v>
      </c>
      <c r="E158" s="244">
        <v>222604.23</v>
      </c>
      <c r="F158" s="54">
        <f t="shared" si="31"/>
        <v>113.36998349902217</v>
      </c>
    </row>
    <row r="159" spans="1:6" ht="12.75" customHeight="1" x14ac:dyDescent="0.2">
      <c r="A159" s="55">
        <v>313</v>
      </c>
      <c r="B159" s="87" t="s">
        <v>359</v>
      </c>
      <c r="C159" s="52" t="s">
        <v>360</v>
      </c>
      <c r="D159" s="53">
        <f t="shared" ref="D159:E159" si="38">SUM(D160:D162)</f>
        <v>716363</v>
      </c>
      <c r="E159" s="53">
        <f t="shared" si="38"/>
        <v>747823.31</v>
      </c>
      <c r="F159" s="54">
        <f t="shared" si="31"/>
        <v>104.39167154082499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716113</v>
      </c>
      <c r="E161" s="244">
        <v>747763.41</v>
      </c>
      <c r="F161" s="54">
        <f t="shared" si="31"/>
        <v>104.41975079352002</v>
      </c>
    </row>
    <row r="162" spans="1:6" ht="12.75" customHeight="1" x14ac:dyDescent="0.2">
      <c r="A162" s="55">
        <v>3133</v>
      </c>
      <c r="B162" s="87" t="s">
        <v>364</v>
      </c>
      <c r="C162" s="52" t="s">
        <v>365</v>
      </c>
      <c r="D162" s="244">
        <v>250</v>
      </c>
      <c r="E162" s="244">
        <v>59.9</v>
      </c>
      <c r="F162" s="54">
        <f t="shared" si="31"/>
        <v>23.96</v>
      </c>
    </row>
    <row r="163" spans="1:6" ht="12.75" customHeight="1" x14ac:dyDescent="0.2">
      <c r="A163" s="55">
        <v>32</v>
      </c>
      <c r="B163" s="87" t="s">
        <v>366</v>
      </c>
      <c r="C163" s="52" t="s">
        <v>367</v>
      </c>
      <c r="D163" s="53">
        <f t="shared" ref="D163:E163" si="39">D164+D169+D177+D187+D188</f>
        <v>764336</v>
      </c>
      <c r="E163" s="53">
        <f t="shared" si="39"/>
        <v>935789.20000000007</v>
      </c>
      <c r="F163" s="54">
        <f t="shared" si="31"/>
        <v>122.43165309497395</v>
      </c>
    </row>
    <row r="164" spans="1:6" ht="12.75" customHeight="1" x14ac:dyDescent="0.2">
      <c r="A164" s="55">
        <v>321</v>
      </c>
      <c r="B164" s="87" t="s">
        <v>368</v>
      </c>
      <c r="C164" s="52" t="s">
        <v>369</v>
      </c>
      <c r="D164" s="53">
        <f t="shared" ref="D164:E164" si="40">SUM(D165:D168)</f>
        <v>121386</v>
      </c>
      <c r="E164" s="53">
        <f t="shared" si="40"/>
        <v>154849.75</v>
      </c>
      <c r="F164" s="54">
        <f t="shared" si="31"/>
        <v>127.56804738602474</v>
      </c>
    </row>
    <row r="165" spans="1:6" ht="12.75" customHeight="1" x14ac:dyDescent="0.2">
      <c r="A165" s="55">
        <v>3211</v>
      </c>
      <c r="B165" s="87" t="s">
        <v>370</v>
      </c>
      <c r="C165" s="52" t="s">
        <v>371</v>
      </c>
      <c r="D165" s="244">
        <v>17693</v>
      </c>
      <c r="E165" s="244">
        <v>28650.68</v>
      </c>
      <c r="F165" s="54">
        <f t="shared" si="31"/>
        <v>161.9322896060589</v>
      </c>
    </row>
    <row r="166" spans="1:6" ht="12.75" customHeight="1" x14ac:dyDescent="0.2">
      <c r="A166" s="55">
        <v>3212</v>
      </c>
      <c r="B166" s="87" t="s">
        <v>372</v>
      </c>
      <c r="C166" s="52" t="s">
        <v>373</v>
      </c>
      <c r="D166" s="244">
        <v>94319</v>
      </c>
      <c r="E166" s="244">
        <v>117370.47</v>
      </c>
      <c r="F166" s="54">
        <f t="shared" si="31"/>
        <v>124.43990076230665</v>
      </c>
    </row>
    <row r="167" spans="1:6" ht="12.75" customHeight="1" x14ac:dyDescent="0.2">
      <c r="A167" s="55">
        <v>3213</v>
      </c>
      <c r="B167" s="87" t="s">
        <v>374</v>
      </c>
      <c r="C167" s="52" t="s">
        <v>375</v>
      </c>
      <c r="D167" s="244">
        <v>2974</v>
      </c>
      <c r="E167" s="244">
        <v>2278.6</v>
      </c>
      <c r="F167" s="54">
        <f t="shared" si="31"/>
        <v>76.617350369872227</v>
      </c>
    </row>
    <row r="168" spans="1:6" ht="12.75" customHeight="1" x14ac:dyDescent="0.2">
      <c r="A168" s="55">
        <v>3214</v>
      </c>
      <c r="B168" s="87" t="s">
        <v>376</v>
      </c>
      <c r="C168" s="52" t="s">
        <v>377</v>
      </c>
      <c r="D168" s="244">
        <v>6400</v>
      </c>
      <c r="E168" s="244">
        <v>6550</v>
      </c>
      <c r="F168" s="54">
        <f t="shared" si="31"/>
        <v>102.34375</v>
      </c>
    </row>
    <row r="169" spans="1:6" ht="12.75" customHeight="1" x14ac:dyDescent="0.2">
      <c r="A169" s="55">
        <v>322</v>
      </c>
      <c r="B169" s="87" t="s">
        <v>378</v>
      </c>
      <c r="C169" s="52" t="s">
        <v>379</v>
      </c>
      <c r="D169" s="53">
        <f t="shared" ref="D169:E169" si="41">SUM(D170:D176)</f>
        <v>476876</v>
      </c>
      <c r="E169" s="53">
        <f t="shared" si="41"/>
        <v>595757.16</v>
      </c>
      <c r="F169" s="54">
        <f t="shared" si="31"/>
        <v>124.92915558761608</v>
      </c>
    </row>
    <row r="170" spans="1:6" ht="12.75" customHeight="1" x14ac:dyDescent="0.2">
      <c r="A170" s="55">
        <v>3221</v>
      </c>
      <c r="B170" s="87" t="s">
        <v>380</v>
      </c>
      <c r="C170" s="52" t="s">
        <v>381</v>
      </c>
      <c r="D170" s="244">
        <v>89406</v>
      </c>
      <c r="E170" s="244">
        <v>84939.87</v>
      </c>
      <c r="F170" s="54">
        <f t="shared" si="31"/>
        <v>95.004664116502241</v>
      </c>
    </row>
    <row r="171" spans="1:6" ht="12.75" customHeight="1" x14ac:dyDescent="0.2">
      <c r="A171" s="55">
        <v>3222</v>
      </c>
      <c r="B171" s="87" t="s">
        <v>382</v>
      </c>
      <c r="C171" s="52" t="s">
        <v>383</v>
      </c>
      <c r="D171" s="244">
        <v>155727</v>
      </c>
      <c r="E171" s="244">
        <v>186387.91</v>
      </c>
      <c r="F171" s="54">
        <f t="shared" si="31"/>
        <v>119.68888503599248</v>
      </c>
    </row>
    <row r="172" spans="1:6" ht="12.75" customHeight="1" x14ac:dyDescent="0.2">
      <c r="A172" s="55">
        <v>3223</v>
      </c>
      <c r="B172" s="87" t="s">
        <v>384</v>
      </c>
      <c r="C172" s="52" t="s">
        <v>385</v>
      </c>
      <c r="D172" s="244">
        <v>219765</v>
      </c>
      <c r="E172" s="244">
        <v>308971.14</v>
      </c>
      <c r="F172" s="54">
        <f t="shared" si="31"/>
        <v>140.59160466862329</v>
      </c>
    </row>
    <row r="173" spans="1:6" ht="12.75" customHeight="1" x14ac:dyDescent="0.2">
      <c r="A173" s="55">
        <v>3224</v>
      </c>
      <c r="B173" s="87" t="s">
        <v>386</v>
      </c>
      <c r="C173" s="52" t="s">
        <v>387</v>
      </c>
      <c r="D173" s="244">
        <v>11333</v>
      </c>
      <c r="E173" s="244">
        <v>5759.85</v>
      </c>
      <c r="F173" s="54">
        <f t="shared" si="31"/>
        <v>50.823700697079332</v>
      </c>
    </row>
    <row r="174" spans="1:6" ht="12.75" customHeight="1" x14ac:dyDescent="0.2">
      <c r="A174" s="55">
        <v>3225</v>
      </c>
      <c r="B174" s="87" t="s">
        <v>388</v>
      </c>
      <c r="C174" s="52" t="s">
        <v>389</v>
      </c>
      <c r="D174" s="244">
        <v>645</v>
      </c>
      <c r="E174" s="244">
        <v>9473.61</v>
      </c>
      <c r="F174" s="54">
        <f t="shared" si="31"/>
        <v>1468.7767441860465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v>224.78</v>
      </c>
      <c r="F176" s="54" t="str">
        <f t="shared" si="31"/>
        <v>-</v>
      </c>
    </row>
    <row r="177" spans="1:6" ht="12.75" customHeight="1" x14ac:dyDescent="0.2">
      <c r="A177" s="55">
        <v>323</v>
      </c>
      <c r="B177" s="87" t="s">
        <v>394</v>
      </c>
      <c r="C177" s="52" t="s">
        <v>395</v>
      </c>
      <c r="D177" s="53">
        <f t="shared" ref="D177:E177" si="42">SUM(D178:D186)</f>
        <v>115434</v>
      </c>
      <c r="E177" s="53">
        <f t="shared" si="42"/>
        <v>145120.93</v>
      </c>
      <c r="F177" s="54">
        <f t="shared" si="31"/>
        <v>125.71766550583017</v>
      </c>
    </row>
    <row r="178" spans="1:6" ht="12.75" customHeight="1" x14ac:dyDescent="0.2">
      <c r="A178" s="55">
        <v>3231</v>
      </c>
      <c r="B178" s="87" t="s">
        <v>396</v>
      </c>
      <c r="C178" s="52" t="s">
        <v>397</v>
      </c>
      <c r="D178" s="244">
        <v>5927</v>
      </c>
      <c r="E178" s="244">
        <v>6184.35</v>
      </c>
      <c r="F178" s="54">
        <f t="shared" si="31"/>
        <v>104.34199426353973</v>
      </c>
    </row>
    <row r="179" spans="1:6" ht="12.75" customHeight="1" x14ac:dyDescent="0.2">
      <c r="A179" s="55">
        <v>3232</v>
      </c>
      <c r="B179" s="87" t="s">
        <v>398</v>
      </c>
      <c r="C179" s="52" t="s">
        <v>399</v>
      </c>
      <c r="D179" s="244">
        <v>38484</v>
      </c>
      <c r="E179" s="244">
        <v>33606.629999999997</v>
      </c>
      <c r="F179" s="54">
        <f t="shared" si="31"/>
        <v>87.326239476145929</v>
      </c>
    </row>
    <row r="180" spans="1:6" ht="12.75" customHeight="1" x14ac:dyDescent="0.2">
      <c r="A180" s="55">
        <v>3233</v>
      </c>
      <c r="B180" s="87" t="s">
        <v>400</v>
      </c>
      <c r="C180" s="52" t="s">
        <v>401</v>
      </c>
      <c r="D180" s="244">
        <v>960</v>
      </c>
      <c r="E180" s="244">
        <v>960</v>
      </c>
      <c r="F180" s="54">
        <f t="shared" si="31"/>
        <v>100</v>
      </c>
    </row>
    <row r="181" spans="1:6" ht="12.75" customHeight="1" x14ac:dyDescent="0.2">
      <c r="A181" s="55">
        <v>3234</v>
      </c>
      <c r="B181" s="87" t="s">
        <v>402</v>
      </c>
      <c r="C181" s="52" t="s">
        <v>403</v>
      </c>
      <c r="D181" s="244">
        <v>24877</v>
      </c>
      <c r="E181" s="244">
        <v>31864.82</v>
      </c>
      <c r="F181" s="54">
        <f t="shared" si="31"/>
        <v>128.08948024279454</v>
      </c>
    </row>
    <row r="182" spans="1:6" ht="12.75" customHeight="1" x14ac:dyDescent="0.2">
      <c r="A182" s="55">
        <v>3235</v>
      </c>
      <c r="B182" s="87" t="s">
        <v>404</v>
      </c>
      <c r="C182" s="52" t="s">
        <v>405</v>
      </c>
      <c r="D182" s="244"/>
      <c r="E182" s="244">
        <v>7707.5</v>
      </c>
      <c r="F182" s="54" t="str">
        <f t="shared" si="31"/>
        <v>-</v>
      </c>
    </row>
    <row r="183" spans="1:6" ht="12.75" customHeight="1" x14ac:dyDescent="0.2">
      <c r="A183" s="55">
        <v>3236</v>
      </c>
      <c r="B183" s="87" t="s">
        <v>406</v>
      </c>
      <c r="C183" s="52" t="s">
        <v>407</v>
      </c>
      <c r="D183" s="244">
        <v>15612</v>
      </c>
      <c r="E183" s="244">
        <v>21255</v>
      </c>
      <c r="F183" s="54">
        <f t="shared" si="31"/>
        <v>136.14527286702537</v>
      </c>
    </row>
    <row r="184" spans="1:6" ht="12.75" customHeight="1" x14ac:dyDescent="0.2">
      <c r="A184" s="55">
        <v>3237</v>
      </c>
      <c r="B184" s="87" t="s">
        <v>408</v>
      </c>
      <c r="C184" s="52" t="s">
        <v>409</v>
      </c>
      <c r="D184" s="244">
        <v>7281</v>
      </c>
      <c r="E184" s="244">
        <v>4238.75</v>
      </c>
      <c r="F184" s="54">
        <f t="shared" si="31"/>
        <v>58.216591127592366</v>
      </c>
    </row>
    <row r="185" spans="1:6" ht="12.75" customHeight="1" x14ac:dyDescent="0.2">
      <c r="A185" s="55">
        <v>3238</v>
      </c>
      <c r="B185" s="87" t="s">
        <v>410</v>
      </c>
      <c r="C185" s="52" t="s">
        <v>411</v>
      </c>
      <c r="D185" s="244">
        <v>11497</v>
      </c>
      <c r="E185" s="244">
        <v>11831.38</v>
      </c>
      <c r="F185" s="54">
        <f t="shared" si="31"/>
        <v>102.90841088979734</v>
      </c>
    </row>
    <row r="186" spans="1:6" ht="12.75" customHeight="1" x14ac:dyDescent="0.2">
      <c r="A186" s="55">
        <v>3239</v>
      </c>
      <c r="B186" s="87" t="s">
        <v>412</v>
      </c>
      <c r="C186" s="52" t="s">
        <v>413</v>
      </c>
      <c r="D186" s="244">
        <v>10796</v>
      </c>
      <c r="E186" s="244">
        <v>27472.5</v>
      </c>
      <c r="F186" s="54">
        <f t="shared" si="31"/>
        <v>254.46924786958132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50640</v>
      </c>
      <c r="E188" s="53">
        <f t="shared" si="43"/>
        <v>40061.360000000001</v>
      </c>
      <c r="F188" s="54">
        <f t="shared" si="31"/>
        <v>79.110110584518168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4164</v>
      </c>
      <c r="E190" s="244">
        <v>4223.3999999999996</v>
      </c>
      <c r="F190" s="54">
        <f t="shared" si="31"/>
        <v>101.4265129682997</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1100</v>
      </c>
      <c r="E192" s="244">
        <v>1300</v>
      </c>
      <c r="F192" s="54">
        <f t="shared" si="31"/>
        <v>118.18181818181819</v>
      </c>
    </row>
    <row r="193" spans="1:6" ht="12.75" customHeight="1" x14ac:dyDescent="0.2">
      <c r="A193" s="55">
        <v>3295</v>
      </c>
      <c r="B193" s="87" t="s">
        <v>426</v>
      </c>
      <c r="C193" s="52" t="s">
        <v>427</v>
      </c>
      <c r="D193" s="244">
        <v>10162</v>
      </c>
      <c r="E193" s="244">
        <v>11162.5</v>
      </c>
      <c r="F193" s="54">
        <f t="shared" si="31"/>
        <v>109.84550285376895</v>
      </c>
    </row>
    <row r="194" spans="1:6" ht="12.75" customHeight="1" x14ac:dyDescent="0.2">
      <c r="A194" s="55" t="s">
        <v>428</v>
      </c>
      <c r="B194" s="87" t="s">
        <v>429</v>
      </c>
      <c r="C194" s="52" t="s">
        <v>428</v>
      </c>
      <c r="D194" s="244">
        <v>7812</v>
      </c>
      <c r="E194" s="244">
        <v>2250</v>
      </c>
      <c r="F194" s="54">
        <f t="shared" si="31"/>
        <v>28.801843317972349</v>
      </c>
    </row>
    <row r="195" spans="1:6" ht="12.75" customHeight="1" x14ac:dyDescent="0.2">
      <c r="A195" s="55">
        <v>3299</v>
      </c>
      <c r="B195" s="87" t="s">
        <v>430</v>
      </c>
      <c r="C195" s="52" t="s">
        <v>431</v>
      </c>
      <c r="D195" s="244">
        <v>27402</v>
      </c>
      <c r="E195" s="244">
        <v>21125.46</v>
      </c>
      <c r="F195" s="54">
        <f t="shared" si="31"/>
        <v>77.094591635647021</v>
      </c>
    </row>
    <row r="196" spans="1:6" ht="12.75" customHeight="1" x14ac:dyDescent="0.2">
      <c r="A196" s="55">
        <v>34</v>
      </c>
      <c r="B196" s="234" t="s">
        <v>432</v>
      </c>
      <c r="C196" s="52" t="s">
        <v>433</v>
      </c>
      <c r="D196" s="53">
        <f t="shared" ref="D196:E196" si="44">D197+D202+D210</f>
        <v>8312</v>
      </c>
      <c r="E196" s="53">
        <f t="shared" si="44"/>
        <v>4884.3899999999994</v>
      </c>
      <c r="F196" s="54">
        <f t="shared" si="31"/>
        <v>58.763113570741091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8312</v>
      </c>
      <c r="E210" s="53">
        <f t="shared" si="47"/>
        <v>4884.3899999999994</v>
      </c>
      <c r="F210" s="54">
        <f t="shared" si="31"/>
        <v>58.763113570741091</v>
      </c>
    </row>
    <row r="211" spans="1:6" ht="12.75" customHeight="1" x14ac:dyDescent="0.2">
      <c r="A211" s="55">
        <v>3431</v>
      </c>
      <c r="B211" s="234" t="s">
        <v>462</v>
      </c>
      <c r="C211" s="52" t="s">
        <v>463</v>
      </c>
      <c r="D211" s="244">
        <v>3383</v>
      </c>
      <c r="E211" s="244">
        <v>3445.85</v>
      </c>
      <c r="F211" s="54">
        <f t="shared" si="31"/>
        <v>101.85781850428613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4929</v>
      </c>
      <c r="E213" s="244">
        <v>1438.54</v>
      </c>
      <c r="F213" s="54">
        <f t="shared" si="31"/>
        <v>29.185230269831607</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86831</v>
      </c>
      <c r="E252" s="53">
        <f t="shared" si="63"/>
        <v>101462.77</v>
      </c>
      <c r="F252" s="54">
        <f t="shared" ref="F252:F258" si="64">IF(D252&lt;&gt;0,IF(E252/D252&gt;=100,"&gt;&gt;100",E252/D252*100),"-")</f>
        <v>116.85085971600004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86831</v>
      </c>
      <c r="E259" s="53">
        <f t="shared" si="66"/>
        <v>101462.77</v>
      </c>
      <c r="F259" s="54">
        <f t="shared" ref="F259:F262" si="67">IF(D259&lt;&gt;0,IF(E259/D259&gt;=100,"&gt;&gt;100",E259/D259*100),"-")</f>
        <v>116.85085971600004</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86831</v>
      </c>
      <c r="E261" s="244">
        <v>101462.77</v>
      </c>
      <c r="F261" s="54">
        <f t="shared" si="67"/>
        <v>116.85085971600004</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6113163</v>
      </c>
      <c r="E289" s="53">
        <f t="shared" si="79"/>
        <v>6544676.9100000001</v>
      </c>
      <c r="F289" s="54">
        <f t="shared" si="76"/>
        <v>107.05876663193834</v>
      </c>
    </row>
    <row r="290" spans="1:6" ht="12.75" customHeight="1" x14ac:dyDescent="0.2">
      <c r="A290" s="55" t="s">
        <v>605</v>
      </c>
      <c r="B290" s="87" t="s">
        <v>616</v>
      </c>
      <c r="C290" s="52" t="s">
        <v>617</v>
      </c>
      <c r="D290" s="53">
        <f>IF(D6&gt;=D289,D6-D289,0)</f>
        <v>82253</v>
      </c>
      <c r="E290" s="53">
        <f>IF(E6&gt;=E289,E6-E289,0)</f>
        <v>40079.310000000522</v>
      </c>
      <c r="F290" s="54">
        <f t="shared" si="76"/>
        <v>48.726867105151818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165450</v>
      </c>
      <c r="E292" s="244">
        <v>115243.81999999999</v>
      </c>
      <c r="F292" s="54">
        <f t="shared" si="76"/>
        <v>69.654771834391056</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7430</v>
      </c>
      <c r="E294" s="244">
        <v>11489</v>
      </c>
      <c r="F294" s="54">
        <f t="shared" si="76"/>
        <v>154.62987886944819</v>
      </c>
    </row>
    <row r="295" spans="1:6" ht="24" x14ac:dyDescent="0.2">
      <c r="A295" s="55">
        <v>9661</v>
      </c>
      <c r="B295" s="87" t="s">
        <v>626</v>
      </c>
      <c r="C295" s="52" t="s">
        <v>627</v>
      </c>
      <c r="D295" s="244">
        <v>7430</v>
      </c>
      <c r="E295" s="244">
        <v>11489</v>
      </c>
      <c r="F295" s="54">
        <f t="shared" si="76"/>
        <v>154.62987886944819</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132460</v>
      </c>
      <c r="E350" s="53">
        <f t="shared" si="95"/>
        <v>227694.45</v>
      </c>
      <c r="F350" s="54">
        <f t="shared" si="81"/>
        <v>171.89676128642611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132460</v>
      </c>
      <c r="E363" s="53">
        <f t="shared" si="99"/>
        <v>227694.45</v>
      </c>
      <c r="F363" s="54">
        <f t="shared" si="81"/>
        <v>171.89676128642611</v>
      </c>
    </row>
    <row r="364" spans="1:6" ht="12.75" customHeight="1" x14ac:dyDescent="0.2">
      <c r="A364" s="55">
        <v>421</v>
      </c>
      <c r="B364" s="87" t="s">
        <v>755</v>
      </c>
      <c r="C364" s="52" t="s">
        <v>756</v>
      </c>
      <c r="D364" s="53">
        <f t="shared" ref="D364:E364" si="100">SUM(D365:D368)</f>
        <v>6875</v>
      </c>
      <c r="E364" s="53">
        <f t="shared" si="100"/>
        <v>0</v>
      </c>
      <c r="F364" s="54">
        <f t="shared" si="81"/>
        <v>0</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6875</v>
      </c>
      <c r="E366" s="244"/>
      <c r="F366" s="54">
        <f t="shared" si="81"/>
        <v>0</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72764</v>
      </c>
      <c r="E369" s="53">
        <f t="shared" si="101"/>
        <v>207414.91</v>
      </c>
      <c r="F369" s="54">
        <f t="shared" si="81"/>
        <v>285.05155021714035</v>
      </c>
    </row>
    <row r="370" spans="1:6" ht="12.75" customHeight="1" x14ac:dyDescent="0.2">
      <c r="A370" s="55">
        <v>4221</v>
      </c>
      <c r="B370" s="87" t="s">
        <v>671</v>
      </c>
      <c r="C370" s="52" t="s">
        <v>763</v>
      </c>
      <c r="D370" s="244">
        <v>45992</v>
      </c>
      <c r="E370" s="244">
        <v>203216.95</v>
      </c>
      <c r="F370" s="54">
        <f t="shared" si="81"/>
        <v>441.85282222995312</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2502</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v>4753</v>
      </c>
      <c r="E374" s="244">
        <v>4197.96</v>
      </c>
      <c r="F374" s="54">
        <f t="shared" si="81"/>
        <v>88.322322743530407</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19517</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52821</v>
      </c>
      <c r="E383" s="53">
        <f t="shared" si="103"/>
        <v>20279.54</v>
      </c>
      <c r="F383" s="54">
        <f t="shared" si="81"/>
        <v>38.392949773764222</v>
      </c>
    </row>
    <row r="384" spans="1:6" ht="12.75" customHeight="1" x14ac:dyDescent="0.2">
      <c r="A384" s="55">
        <v>4241</v>
      </c>
      <c r="B384" s="87" t="s">
        <v>780</v>
      </c>
      <c r="C384" s="52" t="s">
        <v>781</v>
      </c>
      <c r="D384" s="244">
        <v>52821</v>
      </c>
      <c r="E384" s="244">
        <v>20279.54</v>
      </c>
      <c r="F384" s="54">
        <f t="shared" si="81"/>
        <v>38.392949773764222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132460</v>
      </c>
      <c r="E408" s="53">
        <f t="shared" si="111"/>
        <v>227694.45</v>
      </c>
      <c r="F408" s="54">
        <f t="shared" si="81"/>
        <v>171.89676128642611</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6195416</v>
      </c>
      <c r="E412" s="53">
        <f>E6+E298</f>
        <v>6584756.2200000007</v>
      </c>
      <c r="F412" s="54">
        <f t="shared" si="81"/>
        <v>106.28432731555073</v>
      </c>
    </row>
    <row r="413" spans="1:6" ht="12.75" customHeight="1" x14ac:dyDescent="0.2">
      <c r="A413" s="55" t="s">
        <v>605</v>
      </c>
      <c r="B413" s="87" t="s">
        <v>828</v>
      </c>
      <c r="C413" s="52" t="s">
        <v>829</v>
      </c>
      <c r="D413" s="53">
        <f t="shared" ref="D413:E413" si="112">D289+D350</f>
        <v>6245623</v>
      </c>
      <c r="E413" s="53">
        <f t="shared" si="112"/>
        <v>6772371.3600000003</v>
      </c>
      <c r="F413" s="54">
        <f t="shared" si="81"/>
        <v>108.43388017496413</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50207</v>
      </c>
      <c r="E415" s="53">
        <f t="shared" si="114"/>
        <v>187615.13999999966</v>
      </c>
      <c r="F415" s="54">
        <f t="shared" si="81"/>
        <v>373.68323142191258</v>
      </c>
    </row>
    <row r="416" spans="1:6" ht="12.75" customHeight="1" x14ac:dyDescent="0.2">
      <c r="A416" s="62" t="s">
        <v>834</v>
      </c>
      <c r="B416" s="234" t="s">
        <v>835</v>
      </c>
      <c r="C416" s="63" t="s">
        <v>836</v>
      </c>
      <c r="D416" s="53">
        <f t="shared" ref="D416:E416" si="115">IF(D292-D293+D409-D410&gt;=0,D292-D293+D409-D410,0)</f>
        <v>165450</v>
      </c>
      <c r="E416" s="53">
        <f t="shared" si="115"/>
        <v>115243.81999999999</v>
      </c>
      <c r="F416" s="54">
        <f t="shared" si="81"/>
        <v>69.654771834391056</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7430</v>
      </c>
      <c r="E418" s="64">
        <f t="shared" si="117"/>
        <v>11489</v>
      </c>
      <c r="F418" s="59">
        <f t="shared" si="81"/>
        <v>154.62987886944819</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6195416</v>
      </c>
      <c r="E639" s="53">
        <f t="shared" si="180"/>
        <v>6584756.2200000007</v>
      </c>
      <c r="F639" s="54">
        <f t="shared" si="119"/>
        <v>106.28432731555073</v>
      </c>
    </row>
    <row r="640" spans="1:6" ht="12.75" customHeight="1" x14ac:dyDescent="0.2">
      <c r="A640" s="55" t="s">
        <v>605</v>
      </c>
      <c r="B640" s="87" t="s">
        <v>1274</v>
      </c>
      <c r="C640" s="52" t="s">
        <v>1275</v>
      </c>
      <c r="D640" s="53">
        <f t="shared" ref="D640:E640" si="181">D413+D528</f>
        <v>6245623</v>
      </c>
      <c r="E640" s="53">
        <f t="shared" si="181"/>
        <v>6772371.3600000003</v>
      </c>
      <c r="F640" s="54">
        <f t="shared" si="119"/>
        <v>108.43388017496413</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50207</v>
      </c>
      <c r="E642" s="53">
        <f t="shared" si="183"/>
        <v>187615.13999999966</v>
      </c>
      <c r="F642" s="54">
        <f t="shared" si="119"/>
        <v>373.68323142191258</v>
      </c>
    </row>
    <row r="643" spans="1:6" ht="24" x14ac:dyDescent="0.2">
      <c r="A643" s="62" t="s">
        <v>1280</v>
      </c>
      <c r="B643" s="87" t="s">
        <v>1281</v>
      </c>
      <c r="C643" s="63" t="s">
        <v>1280</v>
      </c>
      <c r="D643" s="53">
        <f t="shared" ref="D643:E643" si="184">IF(D416-D417+D637-D638&gt;=0,D416-D417+D637-D638,0)</f>
        <v>165450</v>
      </c>
      <c r="E643" s="53">
        <f t="shared" si="184"/>
        <v>115243.81999999999</v>
      </c>
      <c r="F643" s="54">
        <f t="shared" si="119"/>
        <v>69.654771834391056</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115243</v>
      </c>
      <c r="E645" s="53">
        <f t="shared" si="186"/>
        <v>0</v>
      </c>
      <c r="F645" s="54">
        <f t="shared" si="119"/>
        <v>0</v>
      </c>
    </row>
    <row r="646" spans="1:6" ht="24" x14ac:dyDescent="0.2">
      <c r="A646" s="55" t="s">
        <v>605</v>
      </c>
      <c r="B646" s="87" t="s">
        <v>1286</v>
      </c>
      <c r="C646" s="52" t="s">
        <v>1287</v>
      </c>
      <c r="D646" s="53">
        <f t="shared" ref="D646:E646" si="187">IF(D642+D644-D641-D643&gt;=0,D642+D644-D641-D643,0)</f>
        <v>0</v>
      </c>
      <c r="E646" s="53">
        <f t="shared" si="187"/>
        <v>72371.319999999672</v>
      </c>
      <c r="F646" s="54" t="str">
        <f t="shared" si="119"/>
        <v>-</v>
      </c>
    </row>
    <row r="647" spans="1:6" ht="24" x14ac:dyDescent="0.2">
      <c r="A647" s="57" t="s">
        <v>1288</v>
      </c>
      <c r="B647" s="235" t="s">
        <v>1289</v>
      </c>
      <c r="C647" s="58" t="s">
        <v>1288</v>
      </c>
      <c r="D647" s="245">
        <v>428343</v>
      </c>
      <c r="E647" s="245">
        <v>459561.75</v>
      </c>
      <c r="F647" s="59">
        <f t="shared" si="119"/>
        <v>107.28825964238939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198333</v>
      </c>
      <c r="E649" s="244">
        <v>168352.02</v>
      </c>
      <c r="F649" s="54">
        <f t="shared" ref="F649:F724" si="188">IF(D649&lt;&gt;0,IF(E649/D649&gt;=100,"&gt;&gt;100",E649/D649*100),"-")</f>
        <v>84.883514089939638</v>
      </c>
    </row>
    <row r="650" spans="1:6" ht="12.75" customHeight="1" x14ac:dyDescent="0.2">
      <c r="A650" s="55" t="s">
        <v>1293</v>
      </c>
      <c r="B650" s="87" t="s">
        <v>1294</v>
      </c>
      <c r="C650" s="52" t="s">
        <v>1293</v>
      </c>
      <c r="D650" s="244">
        <v>5879587</v>
      </c>
      <c r="E650" s="244">
        <v>6117501.1799999997</v>
      </c>
      <c r="F650" s="54">
        <f t="shared" si="188"/>
        <v>104.04644373831017</v>
      </c>
    </row>
    <row r="651" spans="1:6" ht="12.75" customHeight="1" x14ac:dyDescent="0.2">
      <c r="A651" s="55" t="s">
        <v>1295</v>
      </c>
      <c r="B651" s="87" t="s">
        <v>1296</v>
      </c>
      <c r="C651" s="52" t="s">
        <v>1295</v>
      </c>
      <c r="D651" s="244">
        <v>5909568</v>
      </c>
      <c r="E651" s="244">
        <v>6228002.3700000001</v>
      </c>
      <c r="F651" s="54">
        <f t="shared" si="188"/>
        <v>105.38845428295267</v>
      </c>
    </row>
    <row r="652" spans="1:6" ht="24" x14ac:dyDescent="0.2">
      <c r="A652" s="55">
        <v>11</v>
      </c>
      <c r="B652" s="87" t="s">
        <v>1297</v>
      </c>
      <c r="C652" s="52" t="s">
        <v>1298</v>
      </c>
      <c r="D652" s="53">
        <f t="shared" ref="D652:E652" si="189">+D649+D650-D651</f>
        <v>168352</v>
      </c>
      <c r="E652" s="53">
        <f t="shared" si="189"/>
        <v>57850.829999999143</v>
      </c>
      <c r="F652" s="54">
        <f t="shared" si="188"/>
        <v>34.363019150351136</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44</v>
      </c>
      <c r="E654" s="264">
        <v>43</v>
      </c>
      <c r="F654" s="54">
        <f t="shared" si="188"/>
        <v>97.727272727272734</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43</v>
      </c>
      <c r="E656" s="264">
        <v>42</v>
      </c>
      <c r="F656" s="54">
        <f t="shared" si="188"/>
        <v>97.674418604651152</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5422242</v>
      </c>
      <c r="E675" s="244">
        <v>5691011.8300000001</v>
      </c>
      <c r="F675" s="54">
        <f t="shared" si="188"/>
        <v>104.95680255510544</v>
      </c>
    </row>
    <row r="676" spans="1:6" ht="24" x14ac:dyDescent="0.2">
      <c r="A676" s="55">
        <v>63613</v>
      </c>
      <c r="B676" s="234" t="s">
        <v>1346</v>
      </c>
      <c r="C676" s="52" t="s">
        <v>1347</v>
      </c>
      <c r="D676" s="244">
        <v>7324</v>
      </c>
      <c r="E676" s="244">
        <v>8000</v>
      </c>
      <c r="F676" s="54">
        <f t="shared" si="188"/>
        <v>109.22992900054615</v>
      </c>
    </row>
    <row r="677" spans="1:6" ht="24" x14ac:dyDescent="0.2">
      <c r="A677" s="55">
        <v>63622</v>
      </c>
      <c r="B677" s="234" t="s">
        <v>1348</v>
      </c>
      <c r="C677" s="52" t="s">
        <v>1349</v>
      </c>
      <c r="D677" s="244">
        <v>50692</v>
      </c>
      <c r="E677" s="244">
        <v>19068.82</v>
      </c>
      <c r="F677" s="54">
        <f t="shared" si="188"/>
        <v>37.617020437149847</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37661</v>
      </c>
      <c r="E710" s="244">
        <v>49391</v>
      </c>
      <c r="F710" s="54">
        <f t="shared" si="188"/>
        <v>131.14627864368975</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5862.5</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14672</v>
      </c>
      <c r="E716" s="244">
        <v>48582.67</v>
      </c>
      <c r="F716" s="54">
        <f t="shared" si="188"/>
        <v>331.12506815703375</v>
      </c>
    </row>
    <row r="717" spans="1:6" ht="12.75" customHeight="1" x14ac:dyDescent="0.2">
      <c r="A717" s="55">
        <v>31215</v>
      </c>
      <c r="B717" s="87" t="s">
        <v>1410</v>
      </c>
      <c r="C717" s="52" t="s">
        <v>1411</v>
      </c>
      <c r="D717" s="244">
        <v>14523</v>
      </c>
      <c r="E717" s="244">
        <v>7214.18</v>
      </c>
      <c r="F717" s="54">
        <f t="shared" si="188"/>
        <v>49.674172003029682</v>
      </c>
    </row>
    <row r="718" spans="1:6" ht="12.75" customHeight="1" x14ac:dyDescent="0.2">
      <c r="A718" s="55">
        <v>32121</v>
      </c>
      <c r="B718" s="87" t="s">
        <v>1412</v>
      </c>
      <c r="C718" s="52" t="s">
        <v>1413</v>
      </c>
      <c r="D718" s="244">
        <v>94319</v>
      </c>
      <c r="E718" s="244">
        <v>117370.47</v>
      </c>
      <c r="F718" s="54">
        <f t="shared" si="188"/>
        <v>124.43990076230665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7830</v>
      </c>
      <c r="E720" s="244">
        <v>18345</v>
      </c>
      <c r="F720" s="54">
        <f t="shared" si="188"/>
        <v>234.2911877394636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718</v>
      </c>
      <c r="E722" s="244"/>
      <c r="F722" s="54">
        <f t="shared" si="188"/>
        <v>0</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86831</v>
      </c>
      <c r="E828" s="244">
        <v>101462.77</v>
      </c>
      <c r="F828" s="54">
        <f t="shared" si="190"/>
        <v>116.85085971600004</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zoomScale="120" zoomScaleNormal="120" workbookViewId="0">
      <selection activeCell="D289" sqref="D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5081939</v>
      </c>
      <c r="E6" s="231">
        <f t="shared" si="0"/>
        <v>5203615.5200000014</v>
      </c>
      <c r="F6" s="232">
        <f t="shared" ref="F6:F260" si="1">IF(D6&gt;0,IF(E6/D6&gt;=100,"&gt;&gt;100",E6/D6*100),"-")</f>
        <v>102.39429320186647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4456518</v>
      </c>
      <c r="E7" s="106">
        <f t="shared" si="2"/>
        <v>4664149.9600000009</v>
      </c>
      <c r="F7" s="95">
        <f t="shared" si="1"/>
        <v>104.65906252370125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4396648</v>
      </c>
      <c r="E12" s="106">
        <f t="shared" si="3"/>
        <v>4604278.9600000009</v>
      </c>
      <c r="F12" s="95">
        <f t="shared" si="1"/>
        <v>104.72248312805577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3792509</v>
      </c>
      <c r="E13" s="106">
        <f t="shared" si="4"/>
        <v>3910620.1700000004</v>
      </c>
      <c r="F13" s="95">
        <f t="shared" si="1"/>
        <v>103.11432800818667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6955136</v>
      </c>
      <c r="E15" s="249">
        <v>7167084.4000000004</v>
      </c>
      <c r="F15" s="95">
        <f t="shared" si="1"/>
        <v>103.0473652851648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192013</v>
      </c>
      <c r="E17" s="249">
        <v>192012.45</v>
      </c>
      <c r="F17" s="95">
        <f t="shared" si="1"/>
        <v>99.999713561060972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3354640</v>
      </c>
      <c r="E18" s="249">
        <v>3448476.68</v>
      </c>
      <c r="F18" s="95">
        <f t="shared" si="1"/>
        <v>102.79722056614122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592949</v>
      </c>
      <c r="E19" s="106">
        <f t="shared" si="5"/>
        <v>682763.25999999989</v>
      </c>
      <c r="F19" s="95">
        <f t="shared" si="1"/>
        <v>115.14704637329685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757614</v>
      </c>
      <c r="E20" s="249">
        <v>825581.19</v>
      </c>
      <c r="F20" s="95">
        <f t="shared" si="1"/>
        <v>108.97121621300556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406319</v>
      </c>
      <c r="E21" s="249">
        <v>406319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71752</v>
      </c>
      <c r="E22" s="249">
        <v>71751.929999999993</v>
      </c>
      <c r="F22" s="95">
        <f t="shared" si="1"/>
        <v>99.999902441743771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36820</v>
      </c>
      <c r="E24" s="249">
        <v>41017.42</v>
      </c>
      <c r="F24" s="95">
        <f t="shared" si="1"/>
        <v>111.39983704508418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36678</v>
      </c>
      <c r="E25" s="249">
        <v>36678.5</v>
      </c>
      <c r="F25" s="95">
        <f t="shared" si="1"/>
        <v>100.00136321500628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27579</v>
      </c>
      <c r="E26" s="249">
        <v>27579.11</v>
      </c>
      <c r="F26" s="95">
        <f t="shared" si="1"/>
        <v>100.00039885420067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743813</v>
      </c>
      <c r="E28" s="249">
        <v>726163.89</v>
      </c>
      <c r="F28" s="95">
        <f t="shared" si="1"/>
        <v>97.627211409319287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11190</v>
      </c>
      <c r="E35" s="106">
        <f t="shared" si="7"/>
        <v>10895.52999999997</v>
      </c>
      <c r="F35" s="95">
        <f t="shared" si="1"/>
        <v>97.368453976764698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348026</v>
      </c>
      <c r="E36" s="249">
        <v>368305.86</v>
      </c>
      <c r="F36" s="95">
        <f t="shared" si="1"/>
        <v>105.8271106181722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336836</v>
      </c>
      <c r="E40" s="249">
        <v>357410.33</v>
      </c>
      <c r="F40" s="95">
        <f t="shared" si="1"/>
        <v>106.10811492833308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59870</v>
      </c>
      <c r="E52" s="106">
        <f t="shared" si="10"/>
        <v>59870.999999999993</v>
      </c>
      <c r="F52" s="95">
        <f t="shared" si="1"/>
        <v>100.00167028561884</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94320</v>
      </c>
      <c r="E54" s="249">
        <v>103794.18</v>
      </c>
      <c r="F54" s="95">
        <f t="shared" si="1"/>
        <v>110.04472010178117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34450</v>
      </c>
      <c r="E55" s="249">
        <v>43923.18</v>
      </c>
      <c r="F55" s="95">
        <f t="shared" si="1"/>
        <v>127.49834542815674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625421</v>
      </c>
      <c r="E68" s="106">
        <f t="shared" si="13"/>
        <v>539465.56000000006</v>
      </c>
      <c r="F68" s="95">
        <f t="shared" si="1"/>
        <v>86.256387297516397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168352</v>
      </c>
      <c r="E69" s="106">
        <f t="shared" si="14"/>
        <v>57850.83</v>
      </c>
      <c r="F69" s="95">
        <f t="shared" si="1"/>
        <v>34.36301915035164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168352</v>
      </c>
      <c r="E70" s="106">
        <f t="shared" si="15"/>
        <v>57850.83</v>
      </c>
      <c r="F70" s="95">
        <f t="shared" si="1"/>
        <v>34.36301915035164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168352</v>
      </c>
      <c r="E72" s="249">
        <v>57850.83</v>
      </c>
      <c r="F72" s="95">
        <f t="shared" si="1"/>
        <v>34.36301915035164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21296</v>
      </c>
      <c r="E78" s="106">
        <f>E79+SUM(E82:E84)-E85+E86</f>
        <v>10563.98</v>
      </c>
      <c r="F78" s="95">
        <f t="shared" si="1"/>
        <v>49.605465815176558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21296</v>
      </c>
      <c r="E86" s="249">
        <v>10563.98</v>
      </c>
      <c r="F86" s="95">
        <f t="shared" si="1"/>
        <v>49.605465815176558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7430</v>
      </c>
      <c r="E146" s="106">
        <f t="shared" si="26"/>
        <v>11489</v>
      </c>
      <c r="F146" s="95">
        <f t="shared" si="1"/>
        <v>154.62987886944819</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7430</v>
      </c>
      <c r="E160" s="249">
        <v>11489</v>
      </c>
      <c r="F160" s="95">
        <f t="shared" si="1"/>
        <v>154.62987886944819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428343</v>
      </c>
      <c r="E170" s="106">
        <f t="shared" si="29"/>
        <v>459561.75</v>
      </c>
      <c r="F170" s="95">
        <f t="shared" si="1"/>
        <v>107.28825964238939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428343</v>
      </c>
      <c r="E173" s="249">
        <v>459561.75</v>
      </c>
      <c r="F173" s="95">
        <f t="shared" si="1"/>
        <v>107.28825964238939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5081939</v>
      </c>
      <c r="E175" s="106">
        <f t="shared" si="30"/>
        <v>5203615.5199999996</v>
      </c>
      <c r="F175" s="95">
        <f t="shared" si="1"/>
        <v>102.39429320186643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502747</v>
      </c>
      <c r="E176" s="106">
        <f t="shared" si="31"/>
        <v>600347.88</v>
      </c>
      <c r="F176" s="95">
        <f t="shared" si="1"/>
        <v>119.41351813138617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461755</v>
      </c>
      <c r="E177" s="106">
        <f t="shared" si="32"/>
        <v>600347.88</v>
      </c>
      <c r="F177" s="95">
        <f t="shared" si="1"/>
        <v>130.01437558878627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418794</v>
      </c>
      <c r="E178" s="249">
        <v>446953.45</v>
      </c>
      <c r="F178" s="95">
        <f t="shared" si="1"/>
        <v>106.72393826081559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21307</v>
      </c>
      <c r="E179" s="249">
        <v>142449.4</v>
      </c>
      <c r="F179" s="95">
        <f t="shared" si="1"/>
        <v>668.55681231520157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358</v>
      </c>
      <c r="E180" s="106">
        <f t="shared" si="33"/>
        <v>381.05</v>
      </c>
      <c r="F180" s="95">
        <f t="shared" si="1"/>
        <v>106.43854748603351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358</v>
      </c>
      <c r="E183" s="249">
        <v>381.05</v>
      </c>
      <c r="F183" s="95">
        <f t="shared" si="1"/>
        <v>106.43854748603351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21296</v>
      </c>
      <c r="E188" s="249">
        <v>10563.98</v>
      </c>
      <c r="F188" s="95">
        <f t="shared" si="1"/>
        <v>49.605465815176558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40992</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4579192</v>
      </c>
      <c r="E237" s="106">
        <f t="shared" si="41"/>
        <v>4603267.6399999997</v>
      </c>
      <c r="F237" s="95">
        <f t="shared" si="1"/>
        <v>100.52576175010788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4456519</v>
      </c>
      <c r="E238" s="106">
        <f t="shared" si="42"/>
        <v>4664149.96</v>
      </c>
      <c r="F238" s="95">
        <f t="shared" si="1"/>
        <v>104.65903903921424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4456519</v>
      </c>
      <c r="E239" s="106">
        <f t="shared" si="43"/>
        <v>4664149.96</v>
      </c>
      <c r="F239" s="95">
        <f t="shared" si="1"/>
        <v>104.65903903921424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4410238</v>
      </c>
      <c r="E240" s="249">
        <v>4489598.67</v>
      </c>
      <c r="F240" s="95">
        <f t="shared" si="1"/>
        <v>101.79946456404394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46281</v>
      </c>
      <c r="E241" s="249">
        <v>174551.29</v>
      </c>
      <c r="F241" s="95">
        <f t="shared" si="1"/>
        <v>377.15539854367887</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115243</v>
      </c>
      <c r="E245" s="106">
        <f t="shared" si="45"/>
        <v>-72371.320000000007</v>
      </c>
      <c r="F245" s="95">
        <f t="shared" si="1"/>
        <v>-62.798885832545146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156019</v>
      </c>
      <c r="E246" s="106">
        <f t="shared" si="46"/>
        <v>155323.13</v>
      </c>
      <c r="F246" s="95">
        <f t="shared" si="1"/>
        <v>99.553983809664217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156019</v>
      </c>
      <c r="E247" s="249">
        <v>155323.13</v>
      </c>
      <c r="F247" s="95">
        <f t="shared" si="1"/>
        <v>99.553983809664217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40776</v>
      </c>
      <c r="E250" s="106">
        <f t="shared" si="47"/>
        <v>227694.45</v>
      </c>
      <c r="F250" s="95">
        <f t="shared" si="1"/>
        <v>558.40310476751029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40776</v>
      </c>
      <c r="E252" s="249">
        <v>227694.45</v>
      </c>
      <c r="F252" s="95">
        <f t="shared" si="1"/>
        <v>558.40310476751029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7430</v>
      </c>
      <c r="E255" s="249">
        <v>11489</v>
      </c>
      <c r="F255" s="95">
        <f t="shared" si="1"/>
        <v>154.62987886944819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439572</v>
      </c>
      <c r="E259" s="106">
        <f t="shared" si="49"/>
        <v>439571.72</v>
      </c>
      <c r="F259" s="95">
        <f t="shared" si="1"/>
        <v>99.999936301675262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439572</v>
      </c>
      <c r="E260" s="250">
        <v>439571.72</v>
      </c>
      <c r="F260" s="99">
        <f t="shared" si="1"/>
        <v>99.999936301675262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7430</v>
      </c>
      <c r="E265" s="249">
        <v>11489</v>
      </c>
      <c r="F265" s="95">
        <f t="shared" si="50"/>
        <v>154.62987886944819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21296</v>
      </c>
      <c r="E268" s="249">
        <v>10563.98</v>
      </c>
      <c r="F268" s="95">
        <f t="shared" si="50"/>
        <v>49.605465815176558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461755</v>
      </c>
      <c r="E288" s="249">
        <v>600347.88</v>
      </c>
      <c r="F288" s="95">
        <f t="shared" si="50"/>
        <v>130.01437558878627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40992</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21296</v>
      </c>
      <c r="E298" s="249">
        <v>10563.98</v>
      </c>
      <c r="F298" s="95">
        <f t="shared" si="50"/>
        <v>49.605465815176558</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zoomScale="120" zoomScaleNormal="120" workbookViewId="0">
      <selection activeCell="D127" sqref="D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6245623</v>
      </c>
      <c r="E114" s="83">
        <f t="shared" si="22"/>
        <v>6772371.3600000003</v>
      </c>
      <c r="F114" s="65">
        <f t="shared" si="1"/>
        <v>108.43388017496413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6091434</v>
      </c>
      <c r="E115" s="83">
        <f t="shared" si="23"/>
        <v>6586793.4500000002</v>
      </c>
      <c r="F115" s="65">
        <f t="shared" si="1"/>
        <v>108.13206627536307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6091434</v>
      </c>
      <c r="E117" s="251">
        <v>6586793.4500000002</v>
      </c>
      <c r="F117" s="65">
        <f t="shared" si="1"/>
        <v>108.13206627536307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154189</v>
      </c>
      <c r="E126" s="251">
        <v>185577.91</v>
      </c>
      <c r="F126" s="65">
        <f t="shared" si="1"/>
        <v>120.35742497843556</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6245623</v>
      </c>
      <c r="E141" s="108">
        <f t="shared" si="28"/>
        <v>6772371.3600000003</v>
      </c>
      <c r="F141" s="84">
        <f t="shared" si="1"/>
        <v>108.43388017496413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0" sqref="D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211948.15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211948.15</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211948.15</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211948.15</v>
      </c>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8" zoomScale="120" zoomScaleNormal="12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502747.7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6553042.4799999995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6453618.0199999996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5543214.1200000001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788086.51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4884.3900000000003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101462.77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15970.23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99424.46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6455442.2999999989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6315025.959999999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5515055.8099999996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666944.23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4860.54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101462.77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26702.61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140416.34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600347.88000000082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600347.88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600347.88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7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10080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Računavodstvo</cp:lastModifiedBy>
  <cp:lastPrinted>2022-04-04T19:59:02Z</cp:lastPrinted>
  <dcterms:created xsi:type="dcterms:W3CDTF">2022-04-01T05:14:30Z</dcterms:created>
  <dcterms:modified xsi:type="dcterms:W3CDTF">2023-01-30T15:32:46Z</dcterms:modified>
</cp:coreProperties>
</file>