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haela\Desktop\NERIJEŠENO\Fin. plan za 2024\"/>
    </mc:Choice>
  </mc:AlternateContent>
  <xr:revisionPtr revIDLastSave="0" documentId="13_ncr:1_{F96A41E9-6943-4FC5-99A4-00581F9DE3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7" l="1"/>
  <c r="I48" i="7"/>
  <c r="G48" i="7"/>
  <c r="F50" i="7"/>
  <c r="F48" i="7" s="1"/>
  <c r="B40" i="8" l="1"/>
  <c r="B20" i="8"/>
  <c r="F44" i="7" l="1"/>
  <c r="H38" i="7"/>
  <c r="H37" i="7" s="1"/>
  <c r="I38" i="7"/>
  <c r="I37" i="7" s="1"/>
  <c r="F34" i="7"/>
  <c r="F32" i="7"/>
  <c r="H28" i="7"/>
  <c r="G28" i="7"/>
  <c r="H26" i="7"/>
  <c r="I26" i="7"/>
  <c r="F9" i="7"/>
  <c r="F8" i="7" s="1"/>
  <c r="F7" i="7" s="1"/>
  <c r="F43" i="7" l="1"/>
  <c r="F42" i="7" s="1"/>
  <c r="F38" i="7"/>
  <c r="F37" i="7" s="1"/>
  <c r="F36" i="7" s="1"/>
  <c r="F26" i="7"/>
  <c r="G38" i="7"/>
  <c r="G37" i="7" s="1"/>
  <c r="G26" i="7"/>
  <c r="G25" i="7" s="1"/>
  <c r="F31" i="7"/>
  <c r="F30" i="7" s="1"/>
  <c r="F17" i="7"/>
  <c r="I25" i="7"/>
  <c r="H25" i="7"/>
  <c r="I17" i="7"/>
  <c r="H17" i="7"/>
  <c r="F22" i="7"/>
  <c r="F25" i="7" l="1"/>
  <c r="G17" i="7"/>
  <c r="F16" i="7"/>
  <c r="F15" i="7" s="1"/>
  <c r="D37" i="8"/>
  <c r="C44" i="8"/>
  <c r="D44" i="8"/>
  <c r="E44" i="8"/>
  <c r="F44" i="8"/>
  <c r="C42" i="8"/>
  <c r="D42" i="8"/>
  <c r="E42" i="8"/>
  <c r="F42" i="8"/>
  <c r="C37" i="8"/>
  <c r="E40" i="8"/>
  <c r="E37" i="8" s="1"/>
  <c r="F40" i="8"/>
  <c r="F37" i="8" s="1"/>
  <c r="B37" i="8"/>
  <c r="C35" i="8"/>
  <c r="D35" i="8"/>
  <c r="E35" i="8"/>
  <c r="F35" i="8"/>
  <c r="C33" i="8"/>
  <c r="D33" i="8"/>
  <c r="E33" i="8"/>
  <c r="F33" i="8"/>
  <c r="C31" i="8"/>
  <c r="D31" i="8"/>
  <c r="E31" i="8"/>
  <c r="F31" i="8"/>
  <c r="C17" i="8"/>
  <c r="D20" i="8"/>
  <c r="D17" i="8" s="1"/>
  <c r="E20" i="8"/>
  <c r="E17" i="8" s="1"/>
  <c r="F20" i="8"/>
  <c r="F17" i="8" s="1"/>
  <c r="B17" i="8"/>
  <c r="C24" i="8"/>
  <c r="D24" i="8"/>
  <c r="E24" i="8"/>
  <c r="F24" i="8"/>
  <c r="C22" i="8"/>
  <c r="D22" i="8"/>
  <c r="E22" i="8"/>
  <c r="F22" i="8"/>
  <c r="C15" i="8"/>
  <c r="D15" i="8"/>
  <c r="E15" i="8"/>
  <c r="F15" i="8"/>
  <c r="C13" i="8"/>
  <c r="D13" i="8"/>
  <c r="E13" i="8"/>
  <c r="F13" i="8"/>
  <c r="C11" i="8"/>
  <c r="D11" i="8"/>
  <c r="E11" i="8"/>
  <c r="F11" i="8"/>
  <c r="G12" i="7"/>
  <c r="H12" i="7"/>
  <c r="I12" i="7"/>
  <c r="H9" i="7"/>
  <c r="I9" i="7"/>
  <c r="E12" i="7"/>
  <c r="H8" i="7" l="1"/>
  <c r="H7" i="7" s="1"/>
  <c r="I8" i="7"/>
  <c r="I7" i="7" s="1"/>
  <c r="C30" i="8"/>
  <c r="D10" i="8"/>
  <c r="E40" i="7"/>
  <c r="F30" i="8"/>
  <c r="E30" i="8"/>
  <c r="D30" i="8"/>
  <c r="F10" i="8"/>
  <c r="E10" i="8"/>
  <c r="G9" i="7"/>
  <c r="G8" i="7" s="1"/>
  <c r="G7" i="7" s="1"/>
  <c r="C10" i="8"/>
  <c r="E17" i="7" l="1"/>
  <c r="E46" i="7"/>
  <c r="B33" i="8"/>
  <c r="B35" i="8"/>
  <c r="B31" i="8"/>
  <c r="B42" i="8"/>
  <c r="B44" i="8"/>
  <c r="B22" i="8"/>
  <c r="B24" i="8"/>
  <c r="B15" i="8"/>
  <c r="B13" i="8"/>
  <c r="B11" i="8"/>
  <c r="B30" i="8" l="1"/>
  <c r="B10" i="8"/>
  <c r="C11" i="5" l="1"/>
  <c r="C10" i="5" s="1"/>
  <c r="D11" i="5"/>
  <c r="D10" i="5" s="1"/>
  <c r="E11" i="5"/>
  <c r="E10" i="5" s="1"/>
  <c r="F11" i="5"/>
  <c r="F10" i="5" s="1"/>
  <c r="B11" i="5"/>
  <c r="B10" i="5" s="1"/>
  <c r="I44" i="7" l="1"/>
  <c r="I43" i="7" s="1"/>
  <c r="I42" i="7" s="1"/>
  <c r="I36" i="7"/>
  <c r="I34" i="7"/>
  <c r="I32" i="7"/>
  <c r="I22" i="7"/>
  <c r="I16" i="7" s="1"/>
  <c r="I15" i="7" s="1"/>
  <c r="H44" i="7"/>
  <c r="H43" i="7" s="1"/>
  <c r="H42" i="7" s="1"/>
  <c r="H36" i="7"/>
  <c r="H34" i="7"/>
  <c r="H32" i="7"/>
  <c r="H22" i="7"/>
  <c r="H16" i="7" s="1"/>
  <c r="H15" i="7" s="1"/>
  <c r="G44" i="7"/>
  <c r="G43" i="7" s="1"/>
  <c r="G42" i="7" s="1"/>
  <c r="G36" i="7"/>
  <c r="G34" i="7"/>
  <c r="G32" i="7"/>
  <c r="G22" i="7"/>
  <c r="G16" i="7" s="1"/>
  <c r="G15" i="7" s="1"/>
  <c r="E44" i="7"/>
  <c r="E43" i="7" s="1"/>
  <c r="E42" i="7" s="1"/>
  <c r="E34" i="7"/>
  <c r="E32" i="7"/>
  <c r="E28" i="7"/>
  <c r="E26" i="7"/>
  <c r="G31" i="7" l="1"/>
  <c r="G30" i="7" s="1"/>
  <c r="E31" i="7"/>
  <c r="E30" i="7" s="1"/>
  <c r="H31" i="7"/>
  <c r="H30" i="7" s="1"/>
  <c r="I31" i="7"/>
  <c r="I30" i="7" s="1"/>
  <c r="E22" i="7"/>
  <c r="E16" i="7" s="1"/>
  <c r="E15" i="7" s="1"/>
  <c r="E38" i="7"/>
  <c r="E37" i="7" s="1"/>
  <c r="E36" i="7" s="1"/>
  <c r="E25" i="7"/>
  <c r="E9" i="7"/>
  <c r="E8" i="7" s="1"/>
  <c r="H11" i="3" l="1"/>
  <c r="G11" i="3"/>
  <c r="H25" i="3"/>
  <c r="G25" i="3"/>
  <c r="E11" i="3" l="1"/>
  <c r="F11" i="3"/>
  <c r="F25" i="3"/>
  <c r="E31" i="3"/>
  <c r="D31" i="3"/>
  <c r="F31" i="3"/>
  <c r="G31" i="3"/>
  <c r="G24" i="3" s="1"/>
  <c r="H31" i="3"/>
  <c r="H24" i="3" s="1"/>
  <c r="D25" i="3"/>
  <c r="E25" i="3"/>
  <c r="D11" i="3"/>
  <c r="F24" i="3" l="1"/>
  <c r="D24" i="3"/>
  <c r="E24" i="3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8" i="10"/>
  <c r="J14" i="10" l="1"/>
  <c r="J22" i="10" s="1"/>
  <c r="J28" i="10" s="1"/>
  <c r="J29" i="10" s="1"/>
  <c r="H14" i="10"/>
  <c r="H22" i="10" s="1"/>
  <c r="H28" i="10" s="1"/>
  <c r="H29" i="10" s="1"/>
  <c r="I14" i="10"/>
  <c r="I22" i="10" s="1"/>
  <c r="I28" i="10" s="1"/>
  <c r="I29" i="10" s="1"/>
  <c r="G14" i="10"/>
  <c r="G22" i="10" s="1"/>
  <c r="G28" i="10" s="1"/>
  <c r="G29" i="10" s="1"/>
  <c r="F14" i="10"/>
  <c r="F22" i="10" s="1"/>
  <c r="F28" i="10" s="1"/>
  <c r="F29" i="10" s="1"/>
</calcChain>
</file>

<file path=xl/sharedStrings.xml><?xml version="1.0" encoding="utf-8"?>
<sst xmlns="http://schemas.openxmlformats.org/spreadsheetml/2006/main" count="261" uniqueCount="129">
  <si>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</si>
  <si>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</si>
  <si>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</si>
  <si>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</si>
  <si>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</si>
  <si>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</si>
  <si>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</si>
  <si>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</si>
  <si>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</si>
  <si>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</si>
  <si>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</si>
  <si>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</si>
  <si>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</si>
  <si>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</si>
  <si>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</si>
  <si>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</si>
  <si>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</si>
  <si>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</si>
  <si>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</si>
  <si>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</si>
  <si>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</si>
  <si>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</si>
  <si>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</si>
  <si>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</si>
  <si>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</si>
  <si>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</si>
  <si>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Aktivnost Axxxxxx</t>
  </si>
  <si>
    <t>NAZIV AKTIVNOSTI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</si>
  <si>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</si>
  <si>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</si>
  <si>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</si>
  <si>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</si>
  <si>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</si>
  <si>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</si>
  <si>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</si>
  <si>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</si>
  <si>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</si>
  <si>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</si>
  <si>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</si>
  <si>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</si>
  <si>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</si>
  <si>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</si>
  <si>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</si>
  <si>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</si>
  <si>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</si>
  <si>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</si>
  <si>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</si>
  <si>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</si>
  <si>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</si>
  <si>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</si>
  <si>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</si>
  <si>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</si>
  <si>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</si>
  <si>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</si>
  <si>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</si>
  <si>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</si>
  <si>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</si>
  <si>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</si>
  <si>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</si>
  <si>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</si>
  <si>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</si>
  <si>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</si>
  <si>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</si>
  <si>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</si>
  <si>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</si>
  <si>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</si>
  <si>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</si>
  <si>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</si>
  <si>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</si>
  <si>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</si>
  <si>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</si>
  <si>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</si>
  <si>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</si>
  <si>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</si>
  <si>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</si>
  <si>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</si>
  <si>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</si>
  <si>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</si>
  <si>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</si>
  <si>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</si>
  <si>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</si>
  <si>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Ostali prihodi za posebne namjene</t>
  </si>
  <si>
    <t>Vlastiti prihodi</t>
  </si>
  <si>
    <t>Donacije</t>
  </si>
  <si>
    <t xml:space="preserve"> </t>
  </si>
  <si>
    <t>Sredstva učešća za pomoći</t>
  </si>
  <si>
    <t>Financijski rashodi</t>
  </si>
  <si>
    <t>Naknade građanima i kuća. na temelju osigu. i druge naknade</t>
  </si>
  <si>
    <t>Ostale naknade građanima i kućanstvima iz proračuna</t>
  </si>
  <si>
    <t xml:space="preserve">Ostali rashodi   </t>
  </si>
  <si>
    <t>Rashodi za dodatna ulaganja na nefinancijskoj imovini</t>
  </si>
  <si>
    <t>Prihodi od imovine</t>
  </si>
  <si>
    <t>Prihodi od upravnih i administrativnih pristojbi, pristojbi po posebnim propisima i naknada</t>
  </si>
  <si>
    <t>Prihodi od prodaje proizvoda i robe te pruženih usluga, prihodi od donacija te povrati po protestiranim jamstvima</t>
  </si>
  <si>
    <t>09 Obrazovanje</t>
  </si>
  <si>
    <t>091 Predškolsko i osnovno obrazovanje</t>
  </si>
  <si>
    <t>0912 Osnovno obrazovanje</t>
  </si>
  <si>
    <t>096 Dodatne usluge u obrazovanju</t>
  </si>
  <si>
    <t xml:space="preserve">3 Vlastiti prihodi </t>
  </si>
  <si>
    <t xml:space="preserve"> 31 Vlastiti prihodi</t>
  </si>
  <si>
    <t xml:space="preserve">  51 Pomoći EU</t>
  </si>
  <si>
    <t xml:space="preserve">  573 Instrumenti EGP i ostali instrumenti</t>
  </si>
  <si>
    <t>6 Donacije</t>
  </si>
  <si>
    <t>7 Prihodi od prodaje NFI i naknade s naslova  osiguranja</t>
  </si>
  <si>
    <t xml:space="preserve">  61 Donacije</t>
  </si>
  <si>
    <t xml:space="preserve">  71 Prihodi od prodaje NFI i naknade s naslova osiguranja</t>
  </si>
  <si>
    <t>57 Ostali programi EU</t>
  </si>
  <si>
    <t xml:space="preserve">REDOVNA DJELATNOST OSNOVNIH ŠKOLA </t>
  </si>
  <si>
    <t>Izvor financiranja 11</t>
  </si>
  <si>
    <t>VSŽ-opći prihodi i primitci</t>
  </si>
  <si>
    <t>Naknade troškova zaposlenima</t>
  </si>
  <si>
    <t>Izvor financiranja 52</t>
  </si>
  <si>
    <t>MZO Ostale pomoći i darovnice</t>
  </si>
  <si>
    <t>Izvor financiranja 31</t>
  </si>
  <si>
    <t>Izvor financiranja 43</t>
  </si>
  <si>
    <t>PROGRAM ULAGANJA U ZAJEDNICU</t>
  </si>
  <si>
    <t>Izvor financiranja 51</t>
  </si>
  <si>
    <t>DONACIJE</t>
  </si>
  <si>
    <t>Izvor financiranja 61</t>
  </si>
  <si>
    <t>Sveukupno rashodi tekuće godine</t>
  </si>
  <si>
    <r>
      <t xml:space="preserve">Rashodi za nabavu neproizvedene </t>
    </r>
    <r>
      <rPr>
        <sz val="10"/>
        <rFont val="Times New Roman"/>
        <family val="1"/>
        <charset val="238"/>
      </rPr>
      <t>dugotrajne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imovine</t>
    </r>
  </si>
  <si>
    <r>
      <t xml:space="preserve">FINANCIJSKI PLAN </t>
    </r>
    <r>
      <rPr>
        <b/>
        <sz val="12"/>
        <color theme="4" tint="-0.249977111117893"/>
        <rFont val="Arial"/>
        <family val="2"/>
        <charset val="238"/>
      </rPr>
      <t>OSNOVNE ŠKOLE IVANE BRLIĆ-MAŽURANIĆ ROKOVCI-ANDRIJAŠEVCI</t>
    </r>
    <r>
      <rPr>
        <b/>
        <sz val="12"/>
        <color indexed="8"/>
        <rFont val="Arial"/>
        <family val="2"/>
        <charset val="238"/>
      </rPr>
      <t xml:space="preserve">
ZA 2024. I PROJEKCIJA ZA 2025. I 2026. GODINU</t>
    </r>
  </si>
  <si>
    <r>
      <t xml:space="preserve">FINANCIJSKI PLAN </t>
    </r>
    <r>
      <rPr>
        <b/>
        <sz val="12"/>
        <color theme="4" tint="-0.249977111117893"/>
        <rFont val="Arial"/>
        <family val="2"/>
        <charset val="238"/>
      </rPr>
      <t>OSNOVNA ŠKOLA IVANE BRLIĆ-MAŽURANIĆ ROKOVCI-ANDRIJAŠEVCI</t>
    </r>
    <r>
      <rPr>
        <b/>
        <sz val="12"/>
        <color indexed="8"/>
        <rFont val="Arial"/>
        <family val="2"/>
        <charset val="238"/>
      </rPr>
      <t xml:space="preserve">
ZA 2024. I PROJEKCIJA ZA 2025. I 2026. GODINU</t>
    </r>
  </si>
  <si>
    <t>ŠKOLSKA KUHINJA - 1,33 EUR po uč.</t>
  </si>
  <si>
    <t>KLASA: 400-02/23-01/1</t>
  </si>
  <si>
    <t>URBROJ: 2196-47-23-2</t>
  </si>
  <si>
    <t>Andrijaševci, 9.10.2023.</t>
  </si>
  <si>
    <t>Ravnatelj:</t>
  </si>
  <si>
    <t>Igor Miličević,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</si>
</sst>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8"/>
      <name val="MS Sans Serif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Arial"/>
      <family val="2"/>
      <charset val="238"/>
    </font>
    <font>
      <sz val="10"/>
      <color indexed="10"/>
      <name val="Times New Roman"/>
      <family val="1"/>
      <charset val="238"/>
    </font>
    <font>
      <b/>
      <sz val="12"/>
      <color theme="4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4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21" fillId="0" borderId="3" xfId="2" applyFont="1" applyFill="1" applyBorder="1" applyAlignment="1">
      <alignment horizontal="left" vertical="center" wrapText="1"/>
    </xf>
    <xf numFmtId="0" fontId="22" fillId="0" borderId="3" xfId="3" applyFont="1" applyFill="1" applyBorder="1" applyAlignment="1">
      <alignment horizontal="left" wrapText="1"/>
    </xf>
    <xf numFmtId="0" fontId="3" fillId="0" borderId="3" xfId="3" applyFont="1" applyFill="1" applyBorder="1" applyAlignment="1">
      <alignment horizontal="left" wrapText="1"/>
    </xf>
    <xf numFmtId="0" fontId="0" fillId="0" borderId="3" xfId="0" applyBorder="1"/>
    <xf numFmtId="3" fontId="1" fillId="0" borderId="3" xfId="0" applyNumberFormat="1" applyFont="1" applyBorder="1"/>
    <xf numFmtId="0" fontId="1" fillId="0" borderId="0" xfId="0" applyFont="1"/>
    <xf numFmtId="0" fontId="8" fillId="2" borderId="3" xfId="0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6" fillId="2" borderId="3" xfId="0" applyNumberFormat="1" applyFont="1" applyFill="1" applyBorder="1" applyAlignment="1" applyProtection="1">
      <alignment wrapText="1"/>
    </xf>
    <xf numFmtId="0" fontId="6" fillId="2" borderId="4" xfId="0" applyNumberFormat="1" applyFont="1" applyFill="1" applyBorder="1" applyAlignment="1" applyProtection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wrapText="1"/>
    </xf>
    <xf numFmtId="3" fontId="15" fillId="0" borderId="3" xfId="0" applyNumberFormat="1" applyFont="1" applyBorder="1"/>
    <xf numFmtId="3" fontId="6" fillId="0" borderId="4" xfId="0" applyNumberFormat="1" applyFont="1" applyBorder="1" applyAlignment="1">
      <alignment horizontal="right" wrapText="1"/>
    </xf>
    <xf numFmtId="3" fontId="0" fillId="0" borderId="3" xfId="0" applyNumberFormat="1" applyBorder="1"/>
    <xf numFmtId="3" fontId="6" fillId="0" borderId="4" xfId="0" applyNumberFormat="1" applyFont="1" applyBorder="1" applyAlignment="1">
      <alignment horizontal="right" vertical="center" wrapText="1"/>
    </xf>
    <xf numFmtId="0" fontId="21" fillId="0" borderId="3" xfId="5" applyFont="1" applyFill="1" applyBorder="1" applyAlignment="1">
      <alignment horizontal="left" vertical="center" wrapText="1"/>
    </xf>
    <xf numFmtId="0" fontId="7" fillId="2" borderId="4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5" fillId="0" borderId="1" xfId="0" applyFont="1" applyBorder="1" applyAlignment="1"/>
    <xf numFmtId="0" fontId="15" fillId="0" borderId="2" xfId="0" applyFont="1" applyBorder="1" applyAlignment="1"/>
    <xf numFmtId="0" fontId="15" fillId="0" borderId="4" xfId="0" applyFont="1" applyBorder="1" applyAlignme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</cellXfs>
  <cellStyles count="6">
    <cellStyle name="Normalno" xfId="0" builtinId="0"/>
    <cellStyle name="Obično 2" xfId="1" xr:uid="{00000000-0005-0000-0000-000001000000}"/>
    <cellStyle name="Obično_List1" xfId="4" xr:uid="{00000000-0005-0000-0000-000002000000}"/>
    <cellStyle name="Obično_List4" xfId="2" xr:uid="{00000000-0005-0000-0000-000003000000}"/>
    <cellStyle name="Obično_List5" xfId="3" xr:uid="{00000000-0005-0000-0000-000004000000}"/>
    <cellStyle name="Obično_List7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Normal="100" workbookViewId="0">
      <selection activeCell="G45" sqref="G45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95" t="s">
        <v>121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95" t="s">
        <v>19</v>
      </c>
      <c r="B3" s="95"/>
      <c r="C3" s="95"/>
      <c r="D3" s="95"/>
      <c r="E3" s="95"/>
      <c r="F3" s="95"/>
      <c r="G3" s="95"/>
      <c r="H3" s="95"/>
      <c r="I3" s="108"/>
      <c r="J3" s="108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95" t="s">
        <v>28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3" t="s">
        <v>41</v>
      </c>
    </row>
    <row r="7" spans="1:10" ht="25.5" x14ac:dyDescent="0.25">
      <c r="A7" s="26"/>
      <c r="B7" s="27"/>
      <c r="C7" s="27"/>
      <c r="D7" s="28"/>
      <c r="E7" s="29"/>
      <c r="F7" s="3" t="s">
        <v>42</v>
      </c>
      <c r="G7" s="3" t="s">
        <v>40</v>
      </c>
      <c r="H7" s="3" t="s">
        <v>50</v>
      </c>
      <c r="I7" s="3" t="s">
        <v>51</v>
      </c>
      <c r="J7" s="3" t="s">
        <v>52</v>
      </c>
    </row>
    <row r="8" spans="1:10" x14ac:dyDescent="0.25">
      <c r="A8" s="100" t="s">
        <v>0</v>
      </c>
      <c r="B8" s="94"/>
      <c r="C8" s="94"/>
      <c r="D8" s="94"/>
      <c r="E8" s="109"/>
      <c r="F8" s="30">
        <f>F9+F10</f>
        <v>873947</v>
      </c>
      <c r="G8" s="30">
        <f t="shared" ref="G8:J8" si="0">G9+G10</f>
        <v>1022646</v>
      </c>
      <c r="H8" s="30">
        <f t="shared" si="0"/>
        <v>1249650</v>
      </c>
      <c r="I8" s="30">
        <f t="shared" si="0"/>
        <v>1260359</v>
      </c>
      <c r="J8" s="30">
        <f t="shared" si="0"/>
        <v>1298170</v>
      </c>
    </row>
    <row r="9" spans="1:10" x14ac:dyDescent="0.25">
      <c r="A9" s="110" t="s">
        <v>44</v>
      </c>
      <c r="B9" s="111"/>
      <c r="C9" s="111"/>
      <c r="D9" s="111"/>
      <c r="E9" s="107"/>
      <c r="F9" s="31">
        <v>873947</v>
      </c>
      <c r="G9" s="31">
        <v>1022646</v>
      </c>
      <c r="H9" s="31">
        <v>1249650</v>
      </c>
      <c r="I9" s="31">
        <v>1260359</v>
      </c>
      <c r="J9" s="31">
        <v>1298170</v>
      </c>
    </row>
    <row r="10" spans="1:10" x14ac:dyDescent="0.25">
      <c r="A10" s="106" t="s">
        <v>45</v>
      </c>
      <c r="B10" s="107"/>
      <c r="C10" s="107"/>
      <c r="D10" s="107"/>
      <c r="E10" s="107"/>
      <c r="F10" s="31">
        <v>0</v>
      </c>
      <c r="G10" s="31">
        <v>0</v>
      </c>
      <c r="H10" s="31">
        <v>0</v>
      </c>
      <c r="I10" s="31">
        <v>0</v>
      </c>
      <c r="J10" s="31">
        <v>0</v>
      </c>
    </row>
    <row r="11" spans="1:10" x14ac:dyDescent="0.25">
      <c r="A11" s="34" t="s">
        <v>1</v>
      </c>
      <c r="B11" s="42"/>
      <c r="C11" s="42"/>
      <c r="D11" s="42"/>
      <c r="E11" s="42"/>
      <c r="F11" s="30">
        <f>F12+F13</f>
        <v>898847</v>
      </c>
      <c r="G11" s="30">
        <f t="shared" ref="G11:J11" si="1">G12+G13</f>
        <v>1025238</v>
      </c>
      <c r="H11" s="30">
        <f t="shared" si="1"/>
        <v>1249650</v>
      </c>
      <c r="I11" s="30">
        <f t="shared" si="1"/>
        <v>1260359</v>
      </c>
      <c r="J11" s="30">
        <f t="shared" si="1"/>
        <v>1298170</v>
      </c>
    </row>
    <row r="12" spans="1:10" x14ac:dyDescent="0.25">
      <c r="A12" s="112" t="s">
        <v>46</v>
      </c>
      <c r="B12" s="111"/>
      <c r="C12" s="111"/>
      <c r="D12" s="111"/>
      <c r="E12" s="111"/>
      <c r="F12" s="31">
        <v>868627</v>
      </c>
      <c r="G12" s="31">
        <v>987332</v>
      </c>
      <c r="H12" s="31">
        <v>1211650</v>
      </c>
      <c r="I12" s="31">
        <v>1255159</v>
      </c>
      <c r="J12" s="43">
        <v>1295070</v>
      </c>
    </row>
    <row r="13" spans="1:10" x14ac:dyDescent="0.25">
      <c r="A13" s="106" t="s">
        <v>47</v>
      </c>
      <c r="B13" s="107"/>
      <c r="C13" s="107"/>
      <c r="D13" s="107"/>
      <c r="E13" s="107"/>
      <c r="F13" s="31">
        <v>30220</v>
      </c>
      <c r="G13" s="31">
        <v>37906</v>
      </c>
      <c r="H13" s="31">
        <v>38000</v>
      </c>
      <c r="I13" s="31">
        <v>5200</v>
      </c>
      <c r="J13" s="43">
        <v>3100</v>
      </c>
    </row>
    <row r="14" spans="1:10" x14ac:dyDescent="0.25">
      <c r="A14" s="93" t="s">
        <v>73</v>
      </c>
      <c r="B14" s="94"/>
      <c r="C14" s="94"/>
      <c r="D14" s="94"/>
      <c r="E14" s="94"/>
      <c r="F14" s="30">
        <f>F8-F11</f>
        <v>-24900</v>
      </c>
      <c r="G14" s="30">
        <f t="shared" ref="G14:J14" si="2">G8-G11</f>
        <v>-2592</v>
      </c>
      <c r="H14" s="30">
        <f t="shared" si="2"/>
        <v>0</v>
      </c>
      <c r="I14" s="30">
        <f t="shared" si="2"/>
        <v>0</v>
      </c>
      <c r="J14" s="30">
        <f t="shared" si="2"/>
        <v>0</v>
      </c>
    </row>
    <row r="15" spans="1:10" ht="18" x14ac:dyDescent="0.25">
      <c r="A15" s="4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75" x14ac:dyDescent="0.25">
      <c r="A16" s="95" t="s">
        <v>29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ht="18" x14ac:dyDescent="0.25">
      <c r="A17" s="4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6"/>
      <c r="B18" s="27"/>
      <c r="C18" s="27"/>
      <c r="D18" s="28"/>
      <c r="E18" s="29"/>
      <c r="F18" s="3" t="s">
        <v>42</v>
      </c>
      <c r="G18" s="3" t="s">
        <v>40</v>
      </c>
      <c r="H18" s="3" t="s">
        <v>50</v>
      </c>
      <c r="I18" s="3" t="s">
        <v>51</v>
      </c>
      <c r="J18" s="3" t="s">
        <v>52</v>
      </c>
    </row>
    <row r="19" spans="1:10" x14ac:dyDescent="0.25">
      <c r="A19" s="106" t="s">
        <v>48</v>
      </c>
      <c r="B19" s="107"/>
      <c r="C19" s="107"/>
      <c r="D19" s="107"/>
      <c r="E19" s="107"/>
      <c r="F19" s="31"/>
      <c r="G19" s="31"/>
      <c r="H19" s="31"/>
      <c r="I19" s="31"/>
      <c r="J19" s="43"/>
    </row>
    <row r="20" spans="1:10" x14ac:dyDescent="0.25">
      <c r="A20" s="106" t="s">
        <v>49</v>
      </c>
      <c r="B20" s="107"/>
      <c r="C20" s="107"/>
      <c r="D20" s="107"/>
      <c r="E20" s="107"/>
      <c r="F20" s="31"/>
      <c r="G20" s="31"/>
      <c r="H20" s="31"/>
      <c r="I20" s="31"/>
      <c r="J20" s="43"/>
    </row>
    <row r="21" spans="1:10" x14ac:dyDescent="0.25">
      <c r="A21" s="93" t="s">
        <v>2</v>
      </c>
      <c r="B21" s="94"/>
      <c r="C21" s="94"/>
      <c r="D21" s="94"/>
      <c r="E21" s="94"/>
      <c r="F21" s="30">
        <f>F19-F20</f>
        <v>0</v>
      </c>
      <c r="G21" s="30">
        <f t="shared" ref="G21:J21" si="3">G19-G20</f>
        <v>0</v>
      </c>
      <c r="H21" s="30">
        <f t="shared" si="3"/>
        <v>0</v>
      </c>
      <c r="I21" s="30">
        <f t="shared" si="3"/>
        <v>0</v>
      </c>
      <c r="J21" s="30">
        <f t="shared" si="3"/>
        <v>0</v>
      </c>
    </row>
    <row r="22" spans="1:10" x14ac:dyDescent="0.25">
      <c r="A22" s="93" t="s">
        <v>74</v>
      </c>
      <c r="B22" s="94"/>
      <c r="C22" s="94"/>
      <c r="D22" s="94"/>
      <c r="E22" s="94"/>
      <c r="F22" s="30">
        <f>F14+F21</f>
        <v>-24900</v>
      </c>
      <c r="G22" s="30">
        <f t="shared" ref="G22:J22" si="4">G14+G21</f>
        <v>-2592</v>
      </c>
      <c r="H22" s="30">
        <f t="shared" si="4"/>
        <v>0</v>
      </c>
      <c r="I22" s="30">
        <f t="shared" si="4"/>
        <v>0</v>
      </c>
      <c r="J22" s="30">
        <f t="shared" si="4"/>
        <v>0</v>
      </c>
    </row>
    <row r="23" spans="1:10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75" x14ac:dyDescent="0.25">
      <c r="A24" s="95" t="s">
        <v>75</v>
      </c>
      <c r="B24" s="96"/>
      <c r="C24" s="96"/>
      <c r="D24" s="96"/>
      <c r="E24" s="96"/>
      <c r="F24" s="96"/>
      <c r="G24" s="96"/>
      <c r="H24" s="96"/>
      <c r="I24" s="96"/>
      <c r="J24" s="96"/>
    </row>
    <row r="25" spans="1:10" ht="15.75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25.5" x14ac:dyDescent="0.25">
      <c r="A26" s="26"/>
      <c r="B26" s="27"/>
      <c r="C26" s="27"/>
      <c r="D26" s="28"/>
      <c r="E26" s="29"/>
      <c r="F26" s="3" t="s">
        <v>42</v>
      </c>
      <c r="G26" s="3" t="s">
        <v>40</v>
      </c>
      <c r="H26" s="3" t="s">
        <v>50</v>
      </c>
      <c r="I26" s="3" t="s">
        <v>51</v>
      </c>
      <c r="J26" s="3" t="s">
        <v>52</v>
      </c>
    </row>
    <row r="27" spans="1:10" ht="15" customHeight="1" x14ac:dyDescent="0.25">
      <c r="A27" s="97" t="s">
        <v>76</v>
      </c>
      <c r="B27" s="98"/>
      <c r="C27" s="98"/>
      <c r="D27" s="98"/>
      <c r="E27" s="99"/>
      <c r="F27" s="44">
        <v>0</v>
      </c>
      <c r="G27" s="44">
        <v>0</v>
      </c>
      <c r="H27" s="44">
        <v>0</v>
      </c>
      <c r="I27" s="44">
        <v>0</v>
      </c>
      <c r="J27" s="45">
        <v>0</v>
      </c>
    </row>
    <row r="28" spans="1:10" ht="15" customHeight="1" x14ac:dyDescent="0.25">
      <c r="A28" s="93" t="s">
        <v>77</v>
      </c>
      <c r="B28" s="94"/>
      <c r="C28" s="94"/>
      <c r="D28" s="94"/>
      <c r="E28" s="94"/>
      <c r="F28" s="46">
        <f>F22+F27</f>
        <v>-24900</v>
      </c>
      <c r="G28" s="46">
        <f t="shared" ref="G28:J28" si="5">G22+G27</f>
        <v>-2592</v>
      </c>
      <c r="H28" s="46">
        <f t="shared" si="5"/>
        <v>0</v>
      </c>
      <c r="I28" s="46">
        <f t="shared" si="5"/>
        <v>0</v>
      </c>
      <c r="J28" s="47">
        <f t="shared" si="5"/>
        <v>0</v>
      </c>
    </row>
    <row r="29" spans="1:10" ht="45" customHeight="1" x14ac:dyDescent="0.25">
      <c r="A29" s="100" t="s">
        <v>78</v>
      </c>
      <c r="B29" s="101"/>
      <c r="C29" s="101"/>
      <c r="D29" s="101"/>
      <c r="E29" s="102"/>
      <c r="F29" s="46">
        <f>F14+F21+F27-F28</f>
        <v>0</v>
      </c>
      <c r="G29" s="46">
        <f t="shared" ref="G29:J29" si="6">G14+G21+G27-G28</f>
        <v>0</v>
      </c>
      <c r="H29" s="46">
        <f t="shared" si="6"/>
        <v>0</v>
      </c>
      <c r="I29" s="46">
        <f t="shared" si="6"/>
        <v>0</v>
      </c>
      <c r="J29" s="47">
        <f t="shared" si="6"/>
        <v>0</v>
      </c>
    </row>
    <row r="30" spans="1:10" ht="15.75" x14ac:dyDescent="0.25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75" x14ac:dyDescent="0.25">
      <c r="A31" s="103" t="s">
        <v>72</v>
      </c>
      <c r="B31" s="103"/>
      <c r="C31" s="103"/>
      <c r="D31" s="103"/>
      <c r="E31" s="103"/>
      <c r="F31" s="103"/>
      <c r="G31" s="103"/>
      <c r="H31" s="103"/>
      <c r="I31" s="103"/>
      <c r="J31" s="103"/>
    </row>
    <row r="32" spans="1:10" ht="18" x14ac:dyDescent="0.25">
      <c r="A32" s="50"/>
      <c r="B32" s="51"/>
      <c r="C32" s="51"/>
      <c r="D32" s="51"/>
      <c r="E32" s="51"/>
      <c r="F32" s="51"/>
      <c r="G32" s="51"/>
      <c r="H32" s="52"/>
      <c r="I32" s="52"/>
      <c r="J32" s="52"/>
    </row>
    <row r="33" spans="1:10" ht="25.5" x14ac:dyDescent="0.25">
      <c r="A33" s="53"/>
      <c r="B33" s="54"/>
      <c r="C33" s="54"/>
      <c r="D33" s="55"/>
      <c r="E33" s="56"/>
      <c r="F33" s="57" t="s">
        <v>42</v>
      </c>
      <c r="G33" s="57" t="s">
        <v>40</v>
      </c>
      <c r="H33" s="57" t="s">
        <v>50</v>
      </c>
      <c r="I33" s="57" t="s">
        <v>51</v>
      </c>
      <c r="J33" s="57" t="s">
        <v>52</v>
      </c>
    </row>
    <row r="34" spans="1:10" x14ac:dyDescent="0.25">
      <c r="A34" s="97" t="s">
        <v>76</v>
      </c>
      <c r="B34" s="98"/>
      <c r="C34" s="98"/>
      <c r="D34" s="98"/>
      <c r="E34" s="99"/>
      <c r="F34" s="44">
        <v>0</v>
      </c>
      <c r="G34" s="44">
        <f>F37</f>
        <v>0</v>
      </c>
      <c r="H34" s="44">
        <f>G37</f>
        <v>0</v>
      </c>
      <c r="I34" s="44">
        <f>H37</f>
        <v>0</v>
      </c>
      <c r="J34" s="45">
        <f>I37</f>
        <v>0</v>
      </c>
    </row>
    <row r="35" spans="1:10" ht="28.5" customHeight="1" x14ac:dyDescent="0.25">
      <c r="A35" s="97" t="s">
        <v>79</v>
      </c>
      <c r="B35" s="98"/>
      <c r="C35" s="98"/>
      <c r="D35" s="98"/>
      <c r="E35" s="99"/>
      <c r="F35" s="44">
        <v>0</v>
      </c>
      <c r="G35" s="44">
        <v>0</v>
      </c>
      <c r="H35" s="44">
        <v>0</v>
      </c>
      <c r="I35" s="44">
        <v>0</v>
      </c>
      <c r="J35" s="45">
        <v>0</v>
      </c>
    </row>
    <row r="36" spans="1:10" x14ac:dyDescent="0.25">
      <c r="A36" s="97" t="s">
        <v>80</v>
      </c>
      <c r="B36" s="104"/>
      <c r="C36" s="104"/>
      <c r="D36" s="104"/>
      <c r="E36" s="105"/>
      <c r="F36" s="44">
        <v>0</v>
      </c>
      <c r="G36" s="44">
        <v>0</v>
      </c>
      <c r="H36" s="44">
        <v>0</v>
      </c>
      <c r="I36" s="44">
        <v>0</v>
      </c>
      <c r="J36" s="45">
        <v>0</v>
      </c>
    </row>
    <row r="37" spans="1:10" ht="15" customHeight="1" x14ac:dyDescent="0.25">
      <c r="A37" s="93" t="s">
        <v>77</v>
      </c>
      <c r="B37" s="94"/>
      <c r="C37" s="94"/>
      <c r="D37" s="94"/>
      <c r="E37" s="94"/>
      <c r="F37" s="32">
        <f>F34-F35+F36</f>
        <v>0</v>
      </c>
      <c r="G37" s="32">
        <f t="shared" ref="G37:J37" si="7">G34-G35+G36</f>
        <v>0</v>
      </c>
      <c r="H37" s="32">
        <f t="shared" si="7"/>
        <v>0</v>
      </c>
      <c r="I37" s="32">
        <f t="shared" si="7"/>
        <v>0</v>
      </c>
      <c r="J37" s="58">
        <f t="shared" si="7"/>
        <v>0</v>
      </c>
    </row>
    <row r="38" spans="1:10" ht="17.25" customHeight="1" x14ac:dyDescent="0.25"/>
    <row r="39" spans="1:10" x14ac:dyDescent="0.25">
      <c r="A39" s="91" t="s">
        <v>43</v>
      </c>
      <c r="B39" s="92"/>
      <c r="C39" s="92"/>
      <c r="D39" s="92"/>
      <c r="E39" s="92"/>
      <c r="F39" s="92"/>
      <c r="G39" s="92"/>
      <c r="H39" s="92"/>
      <c r="I39" s="92"/>
      <c r="J39" s="92"/>
    </row>
    <row r="40" spans="1:10" ht="9" customHeight="1" x14ac:dyDescent="0.25"/>
    <row r="41" spans="1:10" x14ac:dyDescent="0.25">
      <c r="A41" t="s">
        <v>124</v>
      </c>
      <c r="H41" t="s">
        <v>127</v>
      </c>
    </row>
    <row r="42" spans="1:10" x14ac:dyDescent="0.25">
      <c r="A42" t="s">
        <v>125</v>
      </c>
      <c r="H42" t="s">
        <v>128</v>
      </c>
    </row>
    <row r="43" spans="1:10" x14ac:dyDescent="0.25">
      <c r="A43" t="s">
        <v>126</v>
      </c>
    </row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topLeftCell="A16" workbookViewId="0">
      <selection activeCell="F11" sqref="F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42.140625" customWidth="1"/>
    <col min="4" max="8" width="25.28515625" customWidth="1"/>
  </cols>
  <sheetData>
    <row r="1" spans="1:8" ht="42" customHeight="1" x14ac:dyDescent="0.25">
      <c r="A1" s="95" t="s">
        <v>121</v>
      </c>
      <c r="B1" s="95"/>
      <c r="C1" s="95"/>
      <c r="D1" s="95"/>
      <c r="E1" s="95"/>
      <c r="F1" s="95"/>
      <c r="G1" s="95"/>
      <c r="H1" s="95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5" t="s">
        <v>19</v>
      </c>
      <c r="B3" s="95"/>
      <c r="C3" s="95"/>
      <c r="D3" s="95"/>
      <c r="E3" s="95"/>
      <c r="F3" s="95"/>
      <c r="G3" s="95"/>
      <c r="H3" s="95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5" t="s">
        <v>4</v>
      </c>
      <c r="B5" s="95"/>
      <c r="C5" s="95"/>
      <c r="D5" s="95"/>
      <c r="E5" s="95"/>
      <c r="F5" s="95"/>
      <c r="G5" s="95"/>
      <c r="H5" s="95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95" t="s">
        <v>53</v>
      </c>
      <c r="B7" s="95"/>
      <c r="C7" s="95"/>
      <c r="D7" s="95"/>
      <c r="E7" s="95"/>
      <c r="F7" s="95"/>
      <c r="G7" s="95"/>
      <c r="H7" s="95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19" t="s">
        <v>5</v>
      </c>
      <c r="B9" s="18" t="s">
        <v>6</v>
      </c>
      <c r="C9" s="18" t="s">
        <v>3</v>
      </c>
      <c r="D9" s="18" t="s">
        <v>39</v>
      </c>
      <c r="E9" s="19" t="s">
        <v>40</v>
      </c>
      <c r="F9" s="19" t="s">
        <v>37</v>
      </c>
      <c r="G9" s="19" t="s">
        <v>30</v>
      </c>
      <c r="H9" s="19" t="s">
        <v>38</v>
      </c>
    </row>
    <row r="10" spans="1:8" x14ac:dyDescent="0.25">
      <c r="A10" s="36"/>
      <c r="B10" s="37"/>
      <c r="C10" s="35" t="s">
        <v>0</v>
      </c>
      <c r="D10" s="37"/>
      <c r="E10" s="36"/>
      <c r="F10" s="36"/>
      <c r="G10" s="36"/>
      <c r="H10" s="36"/>
    </row>
    <row r="11" spans="1:8" ht="15.75" customHeight="1" x14ac:dyDescent="0.25">
      <c r="A11" s="11">
        <v>6</v>
      </c>
      <c r="B11" s="11"/>
      <c r="C11" s="11" t="s">
        <v>7</v>
      </c>
      <c r="D11" s="67">
        <f>SUM(D12+D13+D14+D15+D16)</f>
        <v>873947</v>
      </c>
      <c r="E11" s="67">
        <f>SUM(E12+E13+E14+E15+E16)</f>
        <v>1022646</v>
      </c>
      <c r="F11" s="67">
        <f>SUM(F12+F13+F14+F15+F16)</f>
        <v>1249650</v>
      </c>
      <c r="G11" s="67">
        <f>SUM(G12+G13+G14+G15+G16)</f>
        <v>1260359</v>
      </c>
      <c r="H11" s="67">
        <f>SUM(H12+H13+H14+H15+H16)</f>
        <v>1298170</v>
      </c>
    </row>
    <row r="12" spans="1:8" s="75" customFormat="1" ht="27" customHeight="1" x14ac:dyDescent="0.25">
      <c r="A12" s="11"/>
      <c r="B12" s="15">
        <v>63</v>
      </c>
      <c r="C12" s="87" t="s">
        <v>32</v>
      </c>
      <c r="D12" s="8">
        <v>758919</v>
      </c>
      <c r="E12" s="8">
        <v>931732</v>
      </c>
      <c r="F12" s="8">
        <v>1112899</v>
      </c>
      <c r="G12" s="8">
        <v>1147658</v>
      </c>
      <c r="H12" s="8">
        <v>1175270</v>
      </c>
    </row>
    <row r="13" spans="1:8" s="75" customFormat="1" x14ac:dyDescent="0.25">
      <c r="A13" s="25"/>
      <c r="B13" s="12">
        <v>64</v>
      </c>
      <c r="C13" s="87" t="s">
        <v>91</v>
      </c>
      <c r="D13" s="9">
        <v>1</v>
      </c>
      <c r="E13" s="9">
        <v>0</v>
      </c>
      <c r="F13" s="9">
        <v>1</v>
      </c>
      <c r="G13" s="9">
        <v>1</v>
      </c>
      <c r="H13" s="9">
        <v>1</v>
      </c>
    </row>
    <row r="14" spans="1:8" s="75" customFormat="1" ht="25.5" x14ac:dyDescent="0.25">
      <c r="A14" s="25"/>
      <c r="B14" s="12">
        <v>65</v>
      </c>
      <c r="C14" s="87" t="s">
        <v>92</v>
      </c>
      <c r="D14" s="9">
        <v>7592</v>
      </c>
      <c r="E14" s="9">
        <v>7000</v>
      </c>
      <c r="F14" s="9">
        <v>7500</v>
      </c>
      <c r="G14" s="9">
        <v>7700</v>
      </c>
      <c r="H14" s="9">
        <v>7900</v>
      </c>
    </row>
    <row r="15" spans="1:8" s="75" customFormat="1" ht="38.25" x14ac:dyDescent="0.25">
      <c r="A15" s="25"/>
      <c r="B15" s="12">
        <v>66</v>
      </c>
      <c r="C15" s="87" t="s">
        <v>93</v>
      </c>
      <c r="D15" s="9">
        <v>18479</v>
      </c>
      <c r="E15" s="9">
        <v>1750</v>
      </c>
      <c r="F15" s="9">
        <v>5750</v>
      </c>
      <c r="G15" s="9">
        <v>5900</v>
      </c>
      <c r="H15" s="9">
        <v>6350</v>
      </c>
    </row>
    <row r="16" spans="1:8" s="75" customFormat="1" ht="25.5" x14ac:dyDescent="0.25">
      <c r="A16" s="25"/>
      <c r="B16" s="12">
        <v>67</v>
      </c>
      <c r="C16" s="87" t="s">
        <v>33</v>
      </c>
      <c r="D16" s="9">
        <v>88956</v>
      </c>
      <c r="E16" s="9">
        <v>82164</v>
      </c>
      <c r="F16" s="9">
        <v>123500</v>
      </c>
      <c r="G16" s="9">
        <v>99100</v>
      </c>
      <c r="H16" s="9">
        <v>108649</v>
      </c>
    </row>
    <row r="17" spans="1:8" s="75" customFormat="1" x14ac:dyDescent="0.25">
      <c r="A17" s="14">
        <v>7</v>
      </c>
      <c r="B17" s="14"/>
      <c r="C17" s="23" t="s">
        <v>8</v>
      </c>
      <c r="D17" s="67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s="75" customFormat="1" ht="25.5" x14ac:dyDescent="0.25">
      <c r="A18" s="11"/>
      <c r="B18" s="15">
        <v>72</v>
      </c>
      <c r="C18" s="24" t="s">
        <v>31</v>
      </c>
      <c r="D18" s="8">
        <v>0</v>
      </c>
      <c r="E18" s="9">
        <v>0</v>
      </c>
      <c r="F18" s="9">
        <v>0</v>
      </c>
      <c r="G18" s="9">
        <v>0</v>
      </c>
      <c r="H18" s="10">
        <v>0</v>
      </c>
    </row>
    <row r="21" spans="1:8" ht="15.75" x14ac:dyDescent="0.25">
      <c r="A21" s="95" t="s">
        <v>54</v>
      </c>
      <c r="B21" s="95"/>
      <c r="C21" s="95"/>
      <c r="D21" s="95"/>
      <c r="E21" s="95"/>
      <c r="F21" s="95"/>
      <c r="G21" s="95"/>
      <c r="H21" s="95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19" t="s">
        <v>5</v>
      </c>
      <c r="B23" s="18" t="s">
        <v>6</v>
      </c>
      <c r="C23" s="18" t="s">
        <v>9</v>
      </c>
      <c r="D23" s="18" t="s">
        <v>39</v>
      </c>
      <c r="E23" s="19" t="s">
        <v>40</v>
      </c>
      <c r="F23" s="19" t="s">
        <v>37</v>
      </c>
      <c r="G23" s="19" t="s">
        <v>30</v>
      </c>
      <c r="H23" s="19" t="s">
        <v>38</v>
      </c>
    </row>
    <row r="24" spans="1:8" x14ac:dyDescent="0.25">
      <c r="A24" s="36"/>
      <c r="B24" s="37"/>
      <c r="C24" s="35" t="s">
        <v>1</v>
      </c>
      <c r="D24" s="86">
        <f>SUM(D25+D31)</f>
        <v>898847</v>
      </c>
      <c r="E24" s="86">
        <f>SUM(E25+E31)</f>
        <v>1025238</v>
      </c>
      <c r="F24" s="86">
        <f>SUM(F25+F31)</f>
        <v>1249650</v>
      </c>
      <c r="G24" s="86">
        <f>SUM(G25+G31)</f>
        <v>1260359</v>
      </c>
      <c r="H24" s="86">
        <f>SUM(H25+H31)</f>
        <v>1298170</v>
      </c>
    </row>
    <row r="25" spans="1:8" x14ac:dyDescent="0.25">
      <c r="A25" s="11">
        <v>3</v>
      </c>
      <c r="B25" s="11"/>
      <c r="C25" s="11" t="s">
        <v>10</v>
      </c>
      <c r="D25" s="67">
        <f>SUM(D26+D27+D28+D29+D30)</f>
        <v>868627</v>
      </c>
      <c r="E25" s="67">
        <f>SUM(E26+E27+E28+E29+E30)</f>
        <v>987332</v>
      </c>
      <c r="F25" s="67">
        <f>SUM(F26+F27+F28+F29+F30)</f>
        <v>1211650</v>
      </c>
      <c r="G25" s="67">
        <f>SUM(G26+G27+G28+G29+G30)</f>
        <v>1255159</v>
      </c>
      <c r="H25" s="67">
        <f>SUM(H26+H27+H28+H29+H30)</f>
        <v>1295070</v>
      </c>
    </row>
    <row r="26" spans="1:8" x14ac:dyDescent="0.25">
      <c r="A26" s="11"/>
      <c r="B26" s="15">
        <v>31</v>
      </c>
      <c r="C26" s="15" t="s">
        <v>11</v>
      </c>
      <c r="D26" s="8">
        <v>730312</v>
      </c>
      <c r="E26" s="8">
        <v>863654</v>
      </c>
      <c r="F26" s="8">
        <v>990500</v>
      </c>
      <c r="G26" s="8">
        <v>1036739</v>
      </c>
      <c r="H26" s="8">
        <v>1064476</v>
      </c>
    </row>
    <row r="27" spans="1:8" x14ac:dyDescent="0.25">
      <c r="A27" s="25"/>
      <c r="B27" s="12">
        <v>32</v>
      </c>
      <c r="C27" s="88" t="s">
        <v>22</v>
      </c>
      <c r="D27" s="8">
        <v>124200</v>
      </c>
      <c r="E27" s="8">
        <v>111168</v>
      </c>
      <c r="F27" s="8">
        <v>202850</v>
      </c>
      <c r="G27" s="8">
        <v>199200</v>
      </c>
      <c r="H27" s="8">
        <v>210560</v>
      </c>
    </row>
    <row r="28" spans="1:8" x14ac:dyDescent="0.25">
      <c r="A28" s="25"/>
      <c r="B28" s="12">
        <v>34</v>
      </c>
      <c r="C28" s="12" t="s">
        <v>86</v>
      </c>
      <c r="D28" s="8">
        <v>649</v>
      </c>
      <c r="E28" s="8">
        <v>10</v>
      </c>
      <c r="F28" s="8">
        <v>100</v>
      </c>
      <c r="G28" s="8">
        <v>120</v>
      </c>
      <c r="H28" s="8">
        <v>135</v>
      </c>
    </row>
    <row r="29" spans="1:8" x14ac:dyDescent="0.25">
      <c r="A29" s="25"/>
      <c r="B29" s="12">
        <v>37</v>
      </c>
      <c r="C29" s="12" t="s">
        <v>87</v>
      </c>
      <c r="D29" s="8">
        <v>13466</v>
      </c>
      <c r="E29" s="8">
        <v>12500</v>
      </c>
      <c r="F29" s="8">
        <v>18200</v>
      </c>
      <c r="G29" s="8">
        <v>19100</v>
      </c>
      <c r="H29" s="8">
        <v>19899</v>
      </c>
    </row>
    <row r="30" spans="1:8" x14ac:dyDescent="0.25">
      <c r="A30" s="25"/>
      <c r="B30" s="12">
        <v>38</v>
      </c>
      <c r="C30" s="12" t="s">
        <v>89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x14ac:dyDescent="0.25">
      <c r="A31" s="14">
        <v>4</v>
      </c>
      <c r="B31" s="16"/>
      <c r="C31" s="23" t="s">
        <v>12</v>
      </c>
      <c r="D31" s="67">
        <f>SUM(D32+D33+D34)</f>
        <v>30220</v>
      </c>
      <c r="E31" s="67">
        <f>SUM(E32+E33+E34)</f>
        <v>37906</v>
      </c>
      <c r="F31" s="67">
        <f>SUM(F32+F33+F34)</f>
        <v>38000</v>
      </c>
      <c r="G31" s="67">
        <f>SUM(G32+G33+G34)</f>
        <v>5200</v>
      </c>
      <c r="H31" s="67">
        <f>SUM(H32+H33+H34)</f>
        <v>3100</v>
      </c>
    </row>
    <row r="32" spans="1:8" ht="26.25" x14ac:dyDescent="0.25">
      <c r="A32" s="14"/>
      <c r="B32" s="16">
        <v>41</v>
      </c>
      <c r="C32" s="71" t="s">
        <v>120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</row>
    <row r="33" spans="1:8" ht="26.25" x14ac:dyDescent="0.25">
      <c r="A33" s="14"/>
      <c r="B33" s="16">
        <v>42</v>
      </c>
      <c r="C33" s="72" t="s">
        <v>34</v>
      </c>
      <c r="D33" s="8">
        <v>30220</v>
      </c>
      <c r="E33" s="8">
        <v>4726</v>
      </c>
      <c r="F33" s="8">
        <v>38000</v>
      </c>
      <c r="G33" s="8">
        <v>5200</v>
      </c>
      <c r="H33" s="8">
        <v>3100</v>
      </c>
    </row>
    <row r="34" spans="1:8" ht="26.25" x14ac:dyDescent="0.25">
      <c r="A34" s="11"/>
      <c r="B34" s="15">
        <v>45</v>
      </c>
      <c r="C34" s="71" t="s">
        <v>90</v>
      </c>
      <c r="D34" s="8">
        <v>0</v>
      </c>
      <c r="E34" s="8">
        <v>33180</v>
      </c>
      <c r="F34" s="8">
        <v>0</v>
      </c>
      <c r="G34" s="8">
        <v>0</v>
      </c>
      <c r="H34" s="8">
        <v>0</v>
      </c>
    </row>
    <row r="40" spans="1:8" x14ac:dyDescent="0.25">
      <c r="D40" t="s">
        <v>84</v>
      </c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5"/>
  <sheetViews>
    <sheetView topLeftCell="A25" workbookViewId="0">
      <selection activeCell="C12" sqref="C12"/>
    </sheetView>
  </sheetViews>
  <sheetFormatPr defaultRowHeight="15" x14ac:dyDescent="0.25"/>
  <cols>
    <col min="1" max="1" width="53" customWidth="1"/>
    <col min="2" max="6" width="25.28515625" customWidth="1"/>
  </cols>
  <sheetData>
    <row r="1" spans="1:6" ht="42" customHeight="1" x14ac:dyDescent="0.25">
      <c r="A1" s="95" t="s">
        <v>121</v>
      </c>
      <c r="B1" s="95"/>
      <c r="C1" s="95"/>
      <c r="D1" s="95"/>
      <c r="E1" s="95"/>
      <c r="F1" s="95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95" t="s">
        <v>19</v>
      </c>
      <c r="B3" s="95"/>
      <c r="C3" s="95"/>
      <c r="D3" s="95"/>
      <c r="E3" s="95"/>
      <c r="F3" s="95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95" t="s">
        <v>4</v>
      </c>
      <c r="B5" s="95"/>
      <c r="C5" s="95"/>
      <c r="D5" s="95"/>
      <c r="E5" s="95"/>
      <c r="F5" s="95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95" t="s">
        <v>55</v>
      </c>
      <c r="B7" s="95"/>
      <c r="C7" s="95"/>
      <c r="D7" s="95"/>
      <c r="E7" s="95"/>
      <c r="F7" s="95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9" t="s">
        <v>57</v>
      </c>
      <c r="B9" s="18" t="s">
        <v>39</v>
      </c>
      <c r="C9" s="19" t="s">
        <v>40</v>
      </c>
      <c r="D9" s="19" t="s">
        <v>37</v>
      </c>
      <c r="E9" s="19" t="s">
        <v>30</v>
      </c>
      <c r="F9" s="19" t="s">
        <v>38</v>
      </c>
    </row>
    <row r="10" spans="1:6" x14ac:dyDescent="0.25">
      <c r="A10" s="38" t="s">
        <v>0</v>
      </c>
      <c r="B10" s="84">
        <f>SUM(B11+B13+B15+B17+B22+B24)</f>
        <v>873947</v>
      </c>
      <c r="C10" s="84">
        <f>SUM(C11+C13+C15+C17+C22+C24)</f>
        <v>1022646</v>
      </c>
      <c r="D10" s="84">
        <f>SUM(D11+D13+D15+D17+D22+D24)</f>
        <v>1249650</v>
      </c>
      <c r="E10" s="84">
        <f>SUM(E11+E13+E15+E17+E22+E24)</f>
        <v>1260359</v>
      </c>
      <c r="F10" s="84">
        <f>SUM(F11+F13+F15+F17+F22+F24)</f>
        <v>1298170</v>
      </c>
    </row>
    <row r="11" spans="1:6" x14ac:dyDescent="0.25">
      <c r="A11" s="23" t="s">
        <v>62</v>
      </c>
      <c r="B11" s="43">
        <f>SUM(B12:B12)</f>
        <v>88956</v>
      </c>
      <c r="C11" s="43">
        <f>SUM(C12:C12)</f>
        <v>82164</v>
      </c>
      <c r="D11" s="43">
        <f>SUM(D12:D12)</f>
        <v>123500</v>
      </c>
      <c r="E11" s="43">
        <f>SUM(E12:E12)</f>
        <v>99100</v>
      </c>
      <c r="F11" s="43">
        <f>SUM(F12:F12)</f>
        <v>108649</v>
      </c>
    </row>
    <row r="12" spans="1:6" x14ac:dyDescent="0.25">
      <c r="A12" s="13" t="s">
        <v>63</v>
      </c>
      <c r="B12" s="9">
        <v>88956</v>
      </c>
      <c r="C12" s="9">
        <v>82164</v>
      </c>
      <c r="D12" s="9">
        <v>123500</v>
      </c>
      <c r="E12" s="9">
        <v>99100</v>
      </c>
      <c r="F12" s="9">
        <v>108649</v>
      </c>
    </row>
    <row r="13" spans="1:6" s="75" customFormat="1" x14ac:dyDescent="0.25">
      <c r="A13" s="14" t="s">
        <v>98</v>
      </c>
      <c r="B13" s="67">
        <f>SUM(B14)</f>
        <v>612</v>
      </c>
      <c r="C13" s="67">
        <f t="shared" ref="C13:F13" si="0">SUM(C14)</f>
        <v>850</v>
      </c>
      <c r="D13" s="67">
        <f t="shared" si="0"/>
        <v>1200</v>
      </c>
      <c r="E13" s="67">
        <f t="shared" si="0"/>
        <v>1300</v>
      </c>
      <c r="F13" s="67">
        <f t="shared" si="0"/>
        <v>1401</v>
      </c>
    </row>
    <row r="14" spans="1:6" x14ac:dyDescent="0.25">
      <c r="A14" s="76" t="s">
        <v>99</v>
      </c>
      <c r="B14" s="8">
        <v>612</v>
      </c>
      <c r="C14" s="9">
        <v>850</v>
      </c>
      <c r="D14" s="9">
        <v>1200</v>
      </c>
      <c r="E14" s="9">
        <v>1300</v>
      </c>
      <c r="F14" s="9">
        <v>1401</v>
      </c>
    </row>
    <row r="15" spans="1:6" s="75" customFormat="1" x14ac:dyDescent="0.25">
      <c r="A15" s="11" t="s">
        <v>60</v>
      </c>
      <c r="B15" s="67">
        <f>SUM(B16)</f>
        <v>11710</v>
      </c>
      <c r="C15" s="67">
        <f t="shared" ref="C15:F15" si="1">SUM(C16)</f>
        <v>7000</v>
      </c>
      <c r="D15" s="67">
        <f t="shared" si="1"/>
        <v>7500</v>
      </c>
      <c r="E15" s="67">
        <f t="shared" si="1"/>
        <v>7700</v>
      </c>
      <c r="F15" s="67">
        <f t="shared" si="1"/>
        <v>7900</v>
      </c>
    </row>
    <row r="16" spans="1:6" ht="15.75" customHeight="1" x14ac:dyDescent="0.25">
      <c r="A16" s="17" t="s">
        <v>61</v>
      </c>
      <c r="B16" s="8">
        <v>11710</v>
      </c>
      <c r="C16" s="9">
        <v>7000</v>
      </c>
      <c r="D16" s="9">
        <v>7500</v>
      </c>
      <c r="E16" s="9">
        <v>7700</v>
      </c>
      <c r="F16" s="9">
        <v>7900</v>
      </c>
    </row>
    <row r="17" spans="1:6" s="75" customFormat="1" x14ac:dyDescent="0.25">
      <c r="A17" s="38" t="s">
        <v>58</v>
      </c>
      <c r="B17" s="67">
        <f>SUM(B18:B20)</f>
        <v>754803</v>
      </c>
      <c r="C17" s="67">
        <f t="shared" ref="C17:F17" si="2">SUM(C18:C20)</f>
        <v>931732</v>
      </c>
      <c r="D17" s="67">
        <f t="shared" si="2"/>
        <v>1112899</v>
      </c>
      <c r="E17" s="67">
        <f t="shared" si="2"/>
        <v>1147658</v>
      </c>
      <c r="F17" s="67">
        <f t="shared" si="2"/>
        <v>1175270</v>
      </c>
    </row>
    <row r="18" spans="1:6" x14ac:dyDescent="0.25">
      <c r="A18" s="13" t="s">
        <v>100</v>
      </c>
      <c r="B18" s="8">
        <v>0</v>
      </c>
      <c r="C18" s="9">
        <v>13272</v>
      </c>
      <c r="D18" s="9">
        <v>0</v>
      </c>
      <c r="E18" s="9">
        <v>0</v>
      </c>
      <c r="F18" s="10">
        <v>0</v>
      </c>
    </row>
    <row r="19" spans="1:6" x14ac:dyDescent="0.25">
      <c r="A19" s="13" t="s">
        <v>59</v>
      </c>
      <c r="B19" s="8">
        <v>754803</v>
      </c>
      <c r="C19" s="9">
        <v>918460</v>
      </c>
      <c r="D19" s="9">
        <v>1112899</v>
      </c>
      <c r="E19" s="9">
        <v>1147658</v>
      </c>
      <c r="F19" s="10">
        <v>1175270</v>
      </c>
    </row>
    <row r="20" spans="1:6" x14ac:dyDescent="0.25">
      <c r="A20" s="78" t="s">
        <v>106</v>
      </c>
      <c r="B20" s="8">
        <f>SUM(B21)</f>
        <v>0</v>
      </c>
      <c r="C20" s="8">
        <v>0</v>
      </c>
      <c r="D20" s="8">
        <f t="shared" ref="D20:F20" si="3">SUM(D21)</f>
        <v>0</v>
      </c>
      <c r="E20" s="8">
        <f t="shared" si="3"/>
        <v>0</v>
      </c>
      <c r="F20" s="8">
        <f t="shared" si="3"/>
        <v>0</v>
      </c>
    </row>
    <row r="21" spans="1:6" x14ac:dyDescent="0.25">
      <c r="A21" s="13" t="s">
        <v>101</v>
      </c>
      <c r="B21" s="9">
        <v>0</v>
      </c>
      <c r="C21" s="9">
        <v>0</v>
      </c>
      <c r="D21" s="9">
        <v>0</v>
      </c>
      <c r="E21" s="9">
        <v>0</v>
      </c>
      <c r="F21" s="10">
        <v>0</v>
      </c>
    </row>
    <row r="22" spans="1:6" s="75" customFormat="1" x14ac:dyDescent="0.25">
      <c r="A22" s="38" t="s">
        <v>102</v>
      </c>
      <c r="B22" s="68">
        <f>SUM(B23)</f>
        <v>17866</v>
      </c>
      <c r="C22" s="68">
        <f t="shared" ref="C22:F22" si="4">SUM(C23)</f>
        <v>900</v>
      </c>
      <c r="D22" s="68">
        <f t="shared" si="4"/>
        <v>4551</v>
      </c>
      <c r="E22" s="68">
        <f t="shared" si="4"/>
        <v>4601</v>
      </c>
      <c r="F22" s="68">
        <f t="shared" si="4"/>
        <v>4950</v>
      </c>
    </row>
    <row r="23" spans="1:6" x14ac:dyDescent="0.25">
      <c r="A23" s="76" t="s">
        <v>104</v>
      </c>
      <c r="B23" s="9">
        <v>17866</v>
      </c>
      <c r="C23" s="9">
        <v>900</v>
      </c>
      <c r="D23" s="9">
        <v>4551</v>
      </c>
      <c r="E23" s="9">
        <v>4601</v>
      </c>
      <c r="F23" s="10">
        <v>4950</v>
      </c>
    </row>
    <row r="24" spans="1:6" s="75" customFormat="1" ht="15" customHeight="1" x14ac:dyDescent="0.25">
      <c r="A24" s="38" t="s">
        <v>103</v>
      </c>
      <c r="B24" s="68">
        <f>SUM(B25)</f>
        <v>0</v>
      </c>
      <c r="C24" s="68">
        <f t="shared" ref="C24:F24" si="5">SUM(C25)</f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</row>
    <row r="25" spans="1:6" x14ac:dyDescent="0.25">
      <c r="A25" s="76" t="s">
        <v>105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</row>
    <row r="27" spans="1:6" ht="15.75" customHeight="1" x14ac:dyDescent="0.25">
      <c r="A27" s="95" t="s">
        <v>56</v>
      </c>
      <c r="B27" s="95"/>
      <c r="C27" s="95"/>
      <c r="D27" s="95"/>
      <c r="E27" s="95"/>
      <c r="F27" s="95"/>
    </row>
    <row r="28" spans="1:6" ht="18" x14ac:dyDescent="0.25">
      <c r="A28" s="4"/>
      <c r="B28" s="4"/>
      <c r="C28" s="4"/>
      <c r="D28" s="4"/>
      <c r="E28" s="77"/>
      <c r="F28" s="5"/>
    </row>
    <row r="29" spans="1:6" ht="25.5" x14ac:dyDescent="0.25">
      <c r="A29" s="19" t="s">
        <v>57</v>
      </c>
      <c r="B29" s="18" t="s">
        <v>39</v>
      </c>
      <c r="C29" s="19" t="s">
        <v>40</v>
      </c>
      <c r="D29" s="19" t="s">
        <v>37</v>
      </c>
      <c r="E29" s="19" t="s">
        <v>30</v>
      </c>
      <c r="F29" s="19" t="s">
        <v>38</v>
      </c>
    </row>
    <row r="30" spans="1:6" x14ac:dyDescent="0.25">
      <c r="A30" s="38" t="s">
        <v>1</v>
      </c>
      <c r="B30" s="84">
        <f>SUM(B31+B33+B35+B37+B42+B44)</f>
        <v>898847</v>
      </c>
      <c r="C30" s="84">
        <f>SUM(C31+C33+C35+C37+C42+C44)</f>
        <v>1025238</v>
      </c>
      <c r="D30" s="84">
        <f>SUM(D31+D33+D35+D37+D42+D44)</f>
        <v>1249650</v>
      </c>
      <c r="E30" s="84">
        <f>SUM(E31+E33+E35+E37+E42+E44)</f>
        <v>1260359</v>
      </c>
      <c r="F30" s="84">
        <f>SUM(F31+F33+F35+F37+F42+F44)</f>
        <v>1298170</v>
      </c>
    </row>
    <row r="31" spans="1:6" s="75" customFormat="1" ht="15.75" customHeight="1" x14ac:dyDescent="0.25">
      <c r="A31" s="23" t="s">
        <v>62</v>
      </c>
      <c r="B31" s="67">
        <f>SUM(B32:B32)</f>
        <v>111050</v>
      </c>
      <c r="C31" s="67">
        <f>SUM(C32:C32)</f>
        <v>119735</v>
      </c>
      <c r="D31" s="67">
        <f>SUM(D32:D32)</f>
        <v>123500</v>
      </c>
      <c r="E31" s="67">
        <f>SUM(E32:E32)</f>
        <v>99100</v>
      </c>
      <c r="F31" s="67">
        <f>SUM(F32:F32)</f>
        <v>108649</v>
      </c>
    </row>
    <row r="32" spans="1:6" x14ac:dyDescent="0.25">
      <c r="A32" s="13" t="s">
        <v>63</v>
      </c>
      <c r="B32" s="8">
        <v>111050</v>
      </c>
      <c r="C32" s="9">
        <v>119735</v>
      </c>
      <c r="D32" s="9">
        <v>123500</v>
      </c>
      <c r="E32" s="9">
        <v>99100</v>
      </c>
      <c r="F32" s="9">
        <v>108649</v>
      </c>
    </row>
    <row r="33" spans="1:6" s="75" customFormat="1" x14ac:dyDescent="0.25">
      <c r="A33" s="14" t="s">
        <v>98</v>
      </c>
      <c r="B33" s="67">
        <f>SUM(B34)</f>
        <v>612</v>
      </c>
      <c r="C33" s="67">
        <f t="shared" ref="C33:F33" si="6">SUM(C34)</f>
        <v>850</v>
      </c>
      <c r="D33" s="67">
        <f t="shared" si="6"/>
        <v>1200</v>
      </c>
      <c r="E33" s="67">
        <f t="shared" si="6"/>
        <v>1300</v>
      </c>
      <c r="F33" s="67">
        <f t="shared" si="6"/>
        <v>1401</v>
      </c>
    </row>
    <row r="34" spans="1:6" x14ac:dyDescent="0.25">
      <c r="A34" s="76" t="s">
        <v>99</v>
      </c>
      <c r="B34" s="8">
        <v>612</v>
      </c>
      <c r="C34" s="9">
        <v>850</v>
      </c>
      <c r="D34" s="9">
        <v>1200</v>
      </c>
      <c r="E34" s="9">
        <v>1300</v>
      </c>
      <c r="F34" s="10">
        <v>1401</v>
      </c>
    </row>
    <row r="35" spans="1:6" s="75" customFormat="1" x14ac:dyDescent="0.25">
      <c r="A35" s="11" t="s">
        <v>60</v>
      </c>
      <c r="B35" s="74">
        <f>SUM(B36)</f>
        <v>7591</v>
      </c>
      <c r="C35" s="74">
        <f t="shared" ref="C35:F35" si="7">SUM(C36)</f>
        <v>21350</v>
      </c>
      <c r="D35" s="74">
        <f t="shared" si="7"/>
        <v>7500</v>
      </c>
      <c r="E35" s="74">
        <f t="shared" si="7"/>
        <v>7700</v>
      </c>
      <c r="F35" s="74">
        <f t="shared" si="7"/>
        <v>7900</v>
      </c>
    </row>
    <row r="36" spans="1:6" x14ac:dyDescent="0.25">
      <c r="A36" s="17" t="s">
        <v>61</v>
      </c>
      <c r="B36" s="85">
        <v>7591</v>
      </c>
      <c r="C36" s="85">
        <v>21350</v>
      </c>
      <c r="D36" s="73">
        <v>7500</v>
      </c>
      <c r="E36" s="73">
        <v>7700</v>
      </c>
      <c r="F36" s="73">
        <v>7900</v>
      </c>
    </row>
    <row r="37" spans="1:6" s="75" customFormat="1" x14ac:dyDescent="0.25">
      <c r="A37" s="38" t="s">
        <v>58</v>
      </c>
      <c r="B37" s="74">
        <f>SUM(B38:B40)</f>
        <v>761728</v>
      </c>
      <c r="C37" s="74">
        <f t="shared" ref="C37:F37" si="8">SUM(C38:C40)</f>
        <v>882403</v>
      </c>
      <c r="D37" s="74">
        <f t="shared" si="8"/>
        <v>1112899</v>
      </c>
      <c r="E37" s="74">
        <f t="shared" si="8"/>
        <v>1147658</v>
      </c>
      <c r="F37" s="74">
        <f t="shared" si="8"/>
        <v>1175270</v>
      </c>
    </row>
    <row r="38" spans="1:6" x14ac:dyDescent="0.25">
      <c r="A38" s="13" t="s">
        <v>100</v>
      </c>
      <c r="B38" s="85">
        <v>0</v>
      </c>
      <c r="C38" s="85">
        <v>13272</v>
      </c>
      <c r="D38" s="85">
        <v>0</v>
      </c>
      <c r="E38" s="73">
        <v>0</v>
      </c>
      <c r="F38" s="73">
        <v>0</v>
      </c>
    </row>
    <row r="39" spans="1:6" x14ac:dyDescent="0.25">
      <c r="A39" s="13" t="s">
        <v>59</v>
      </c>
      <c r="B39" s="85">
        <v>761728</v>
      </c>
      <c r="C39" s="85">
        <v>869131</v>
      </c>
      <c r="D39" s="85">
        <v>1112899</v>
      </c>
      <c r="E39" s="85">
        <v>1147658</v>
      </c>
      <c r="F39" s="85">
        <v>1175270</v>
      </c>
    </row>
    <row r="40" spans="1:6" x14ac:dyDescent="0.25">
      <c r="A40" s="78" t="s">
        <v>106</v>
      </c>
      <c r="B40" s="85">
        <f>SUM(B41)</f>
        <v>0</v>
      </c>
      <c r="C40" s="85">
        <v>0</v>
      </c>
      <c r="D40" s="85">
        <v>0</v>
      </c>
      <c r="E40" s="85">
        <f t="shared" ref="E40:F40" si="9">SUM(E41)</f>
        <v>0</v>
      </c>
      <c r="F40" s="85">
        <f t="shared" si="9"/>
        <v>0</v>
      </c>
    </row>
    <row r="41" spans="1:6" x14ac:dyDescent="0.25">
      <c r="A41" s="13" t="s">
        <v>101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</row>
    <row r="42" spans="1:6" s="75" customFormat="1" x14ac:dyDescent="0.25">
      <c r="A42" s="38" t="s">
        <v>102</v>
      </c>
      <c r="B42" s="74">
        <f>SUM(B43)</f>
        <v>17866</v>
      </c>
      <c r="C42" s="74">
        <f t="shared" ref="C42:F42" si="10">SUM(C43)</f>
        <v>900</v>
      </c>
      <c r="D42" s="74">
        <f t="shared" si="10"/>
        <v>4551</v>
      </c>
      <c r="E42" s="74">
        <f t="shared" si="10"/>
        <v>4601</v>
      </c>
      <c r="F42" s="74">
        <f t="shared" si="10"/>
        <v>4950</v>
      </c>
    </row>
    <row r="43" spans="1:6" x14ac:dyDescent="0.25">
      <c r="A43" s="76" t="s">
        <v>104</v>
      </c>
      <c r="B43" s="85">
        <v>17866</v>
      </c>
      <c r="C43" s="73">
        <v>900</v>
      </c>
      <c r="D43" s="73">
        <v>4551</v>
      </c>
      <c r="E43" s="73">
        <v>4601</v>
      </c>
      <c r="F43" s="73">
        <v>4950</v>
      </c>
    </row>
    <row r="44" spans="1:6" s="75" customFormat="1" ht="25.5" x14ac:dyDescent="0.25">
      <c r="A44" s="38" t="s">
        <v>103</v>
      </c>
      <c r="B44" s="74">
        <f>SUM(B45)</f>
        <v>0</v>
      </c>
      <c r="C44" s="74">
        <f t="shared" ref="C44:F44" si="11">SUM(C45)</f>
        <v>0</v>
      </c>
      <c r="D44" s="74">
        <f t="shared" si="11"/>
        <v>0</v>
      </c>
      <c r="E44" s="74">
        <f t="shared" si="11"/>
        <v>0</v>
      </c>
      <c r="F44" s="74">
        <f t="shared" si="11"/>
        <v>0</v>
      </c>
    </row>
    <row r="45" spans="1:6" x14ac:dyDescent="0.25">
      <c r="A45" s="76" t="s">
        <v>105</v>
      </c>
      <c r="B45" s="85">
        <v>0</v>
      </c>
      <c r="C45" s="73">
        <v>0</v>
      </c>
      <c r="D45" s="73">
        <v>0</v>
      </c>
      <c r="E45" s="73">
        <v>0</v>
      </c>
      <c r="F45" s="73">
        <v>0</v>
      </c>
    </row>
  </sheetData>
  <mergeCells count="5">
    <mergeCell ref="A1:F1"/>
    <mergeCell ref="A3:F3"/>
    <mergeCell ref="A5:F5"/>
    <mergeCell ref="A7:F7"/>
    <mergeCell ref="A27:F27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activeCell="D14" sqref="D14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95" t="s">
        <v>122</v>
      </c>
      <c r="B1" s="95"/>
      <c r="C1" s="95"/>
      <c r="D1" s="95"/>
      <c r="E1" s="95"/>
      <c r="F1" s="95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95" t="s">
        <v>19</v>
      </c>
      <c r="B3" s="95"/>
      <c r="C3" s="95"/>
      <c r="D3" s="95"/>
      <c r="E3" s="108"/>
      <c r="F3" s="108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5" t="s">
        <v>4</v>
      </c>
      <c r="B5" s="96"/>
      <c r="C5" s="96"/>
      <c r="D5" s="96"/>
      <c r="E5" s="96"/>
      <c r="F5" s="96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95" t="s">
        <v>14</v>
      </c>
      <c r="B7" s="113"/>
      <c r="C7" s="113"/>
      <c r="D7" s="113"/>
      <c r="E7" s="113"/>
      <c r="F7" s="113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9" t="s">
        <v>57</v>
      </c>
      <c r="B9" s="18" t="s">
        <v>39</v>
      </c>
      <c r="C9" s="19" t="s">
        <v>40</v>
      </c>
      <c r="D9" s="19" t="s">
        <v>37</v>
      </c>
      <c r="E9" s="19" t="s">
        <v>30</v>
      </c>
      <c r="F9" s="19" t="s">
        <v>38</v>
      </c>
    </row>
    <row r="10" spans="1:6" ht="15.75" customHeight="1" x14ac:dyDescent="0.25">
      <c r="A10" s="11" t="s">
        <v>15</v>
      </c>
      <c r="B10" s="8">
        <f>SUM(B11+B15)</f>
        <v>898847</v>
      </c>
      <c r="C10" s="8">
        <f t="shared" ref="C10:F10" si="0">SUM(C11+C15)</f>
        <v>1025238</v>
      </c>
      <c r="D10" s="8">
        <f t="shared" si="0"/>
        <v>1249650</v>
      </c>
      <c r="E10" s="8">
        <f t="shared" si="0"/>
        <v>1260359</v>
      </c>
      <c r="F10" s="8">
        <f t="shared" si="0"/>
        <v>1298170</v>
      </c>
    </row>
    <row r="11" spans="1:6" ht="15.75" customHeight="1" x14ac:dyDescent="0.25">
      <c r="A11" s="11" t="s">
        <v>94</v>
      </c>
      <c r="B11" s="8">
        <f>SUM(B12:B13)</f>
        <v>898083</v>
      </c>
      <c r="C11" s="8">
        <f t="shared" ref="C11:F11" si="1">SUM(C12:C13)</f>
        <v>1009418</v>
      </c>
      <c r="D11" s="8">
        <f t="shared" si="1"/>
        <v>1230750</v>
      </c>
      <c r="E11" s="8">
        <f t="shared" si="1"/>
        <v>1241259</v>
      </c>
      <c r="F11" s="8">
        <f t="shared" si="1"/>
        <v>1278270</v>
      </c>
    </row>
    <row r="12" spans="1:6" x14ac:dyDescent="0.25">
      <c r="A12" s="17" t="s">
        <v>95</v>
      </c>
      <c r="B12" s="8">
        <v>0</v>
      </c>
      <c r="C12" s="9">
        <v>0</v>
      </c>
      <c r="D12" s="9"/>
      <c r="E12" s="9"/>
      <c r="F12" s="9"/>
    </row>
    <row r="13" spans="1:6" x14ac:dyDescent="0.25">
      <c r="A13" s="16" t="s">
        <v>96</v>
      </c>
      <c r="B13" s="8">
        <v>898083</v>
      </c>
      <c r="C13" s="9">
        <v>1009418</v>
      </c>
      <c r="D13" s="9">
        <v>1230750</v>
      </c>
      <c r="E13" s="9">
        <v>1241259</v>
      </c>
      <c r="F13" s="9">
        <v>1278270</v>
      </c>
    </row>
    <row r="14" spans="1:6" x14ac:dyDescent="0.25">
      <c r="A14" s="16"/>
      <c r="B14" s="8"/>
      <c r="C14" s="9"/>
      <c r="D14" s="9"/>
      <c r="E14" s="9"/>
      <c r="F14" s="10"/>
    </row>
    <row r="15" spans="1:6" x14ac:dyDescent="0.25">
      <c r="A15" s="11" t="s">
        <v>97</v>
      </c>
      <c r="B15" s="8">
        <v>764</v>
      </c>
      <c r="C15" s="9">
        <v>15820</v>
      </c>
      <c r="D15" s="9">
        <v>18900</v>
      </c>
      <c r="E15" s="9">
        <v>19100</v>
      </c>
      <c r="F15" s="10">
        <v>19900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C24" sqref="C2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5" t="s">
        <v>36</v>
      </c>
      <c r="B1" s="95"/>
      <c r="C1" s="95"/>
      <c r="D1" s="95"/>
      <c r="E1" s="95"/>
      <c r="F1" s="95"/>
      <c r="G1" s="95"/>
      <c r="H1" s="95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5" t="s">
        <v>19</v>
      </c>
      <c r="B3" s="95"/>
      <c r="C3" s="95"/>
      <c r="D3" s="95"/>
      <c r="E3" s="95"/>
      <c r="F3" s="95"/>
      <c r="G3" s="95"/>
      <c r="H3" s="95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5" t="s">
        <v>66</v>
      </c>
      <c r="B5" s="95"/>
      <c r="C5" s="95"/>
      <c r="D5" s="95"/>
      <c r="E5" s="95"/>
      <c r="F5" s="95"/>
      <c r="G5" s="95"/>
      <c r="H5" s="95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9" t="s">
        <v>5</v>
      </c>
      <c r="B7" s="18" t="s">
        <v>6</v>
      </c>
      <c r="C7" s="18" t="s">
        <v>35</v>
      </c>
      <c r="D7" s="18" t="s">
        <v>39</v>
      </c>
      <c r="E7" s="19" t="s">
        <v>40</v>
      </c>
      <c r="F7" s="19" t="s">
        <v>37</v>
      </c>
      <c r="G7" s="19" t="s">
        <v>30</v>
      </c>
      <c r="H7" s="19" t="s">
        <v>38</v>
      </c>
    </row>
    <row r="8" spans="1:8" x14ac:dyDescent="0.25">
      <c r="A8" s="36"/>
      <c r="B8" s="37"/>
      <c r="C8" s="35" t="s">
        <v>68</v>
      </c>
      <c r="D8" s="37"/>
      <c r="E8" s="36"/>
      <c r="F8" s="36"/>
      <c r="G8" s="36"/>
      <c r="H8" s="36"/>
    </row>
    <row r="9" spans="1:8" ht="25.5" x14ac:dyDescent="0.25">
      <c r="A9" s="11">
        <v>8</v>
      </c>
      <c r="B9" s="11"/>
      <c r="C9" s="11" t="s">
        <v>16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23</v>
      </c>
      <c r="D10" s="8"/>
      <c r="E10" s="9"/>
      <c r="F10" s="9"/>
      <c r="G10" s="9"/>
      <c r="H10" s="9"/>
    </row>
    <row r="11" spans="1:8" x14ac:dyDescent="0.25">
      <c r="A11" s="11"/>
      <c r="B11" s="15"/>
      <c r="C11" s="39"/>
      <c r="D11" s="8"/>
      <c r="E11" s="9"/>
      <c r="F11" s="9"/>
      <c r="G11" s="9"/>
      <c r="H11" s="9"/>
    </row>
    <row r="12" spans="1:8" x14ac:dyDescent="0.25">
      <c r="A12" s="11"/>
      <c r="B12" s="15"/>
      <c r="C12" s="35" t="s">
        <v>71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23" t="s">
        <v>17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4" t="s">
        <v>24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8" sqref="D8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5" t="s">
        <v>36</v>
      </c>
      <c r="B1" s="95"/>
      <c r="C1" s="95"/>
      <c r="D1" s="95"/>
      <c r="E1" s="95"/>
      <c r="F1" s="95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95" t="s">
        <v>19</v>
      </c>
      <c r="B3" s="95"/>
      <c r="C3" s="95"/>
      <c r="D3" s="95"/>
      <c r="E3" s="95"/>
      <c r="F3" s="95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5" t="s">
        <v>67</v>
      </c>
      <c r="B5" s="95"/>
      <c r="C5" s="95"/>
      <c r="D5" s="95"/>
      <c r="E5" s="95"/>
      <c r="F5" s="95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8" t="s">
        <v>57</v>
      </c>
      <c r="B7" s="18" t="s">
        <v>39</v>
      </c>
      <c r="C7" s="19" t="s">
        <v>40</v>
      </c>
      <c r="D7" s="19" t="s">
        <v>37</v>
      </c>
      <c r="E7" s="19" t="s">
        <v>30</v>
      </c>
      <c r="F7" s="19" t="s">
        <v>38</v>
      </c>
    </row>
    <row r="8" spans="1:6" x14ac:dyDescent="0.25">
      <c r="A8" s="11" t="s">
        <v>68</v>
      </c>
      <c r="B8" s="8"/>
      <c r="C8" s="9"/>
      <c r="D8" s="9"/>
      <c r="E8" s="9"/>
      <c r="F8" s="9"/>
    </row>
    <row r="9" spans="1:6" ht="25.5" x14ac:dyDescent="0.25">
      <c r="A9" s="11" t="s">
        <v>69</v>
      </c>
      <c r="B9" s="8"/>
      <c r="C9" s="9"/>
      <c r="D9" s="9"/>
      <c r="E9" s="9"/>
      <c r="F9" s="9"/>
    </row>
    <row r="10" spans="1:6" ht="25.5" x14ac:dyDescent="0.25">
      <c r="A10" s="17" t="s">
        <v>70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71</v>
      </c>
      <c r="B12" s="8"/>
      <c r="C12" s="9"/>
      <c r="D12" s="9"/>
      <c r="E12" s="9"/>
      <c r="F12" s="9"/>
    </row>
    <row r="13" spans="1:6" x14ac:dyDescent="0.25">
      <c r="A13" s="23" t="s">
        <v>62</v>
      </c>
      <c r="B13" s="8"/>
      <c r="C13" s="9"/>
      <c r="D13" s="9"/>
      <c r="E13" s="9"/>
      <c r="F13" s="9"/>
    </row>
    <row r="14" spans="1:6" x14ac:dyDescent="0.25">
      <c r="A14" s="13" t="s">
        <v>63</v>
      </c>
      <c r="B14" s="8"/>
      <c r="C14" s="9"/>
      <c r="D14" s="9"/>
      <c r="E14" s="9"/>
      <c r="F14" s="10"/>
    </row>
    <row r="15" spans="1:6" x14ac:dyDescent="0.25">
      <c r="A15" s="23" t="s">
        <v>64</v>
      </c>
      <c r="B15" s="8"/>
      <c r="C15" s="9"/>
      <c r="D15" s="9"/>
      <c r="E15" s="9"/>
      <c r="F15" s="10"/>
    </row>
    <row r="16" spans="1:6" x14ac:dyDescent="0.25">
      <c r="A16" s="13" t="s">
        <v>65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6"/>
  <sheetViews>
    <sheetView workbookViewId="0">
      <selection activeCell="I15" sqref="I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4" customWidth="1"/>
    <col min="5" max="9" width="25.28515625" customWidth="1"/>
  </cols>
  <sheetData>
    <row r="1" spans="1:9" ht="42" customHeight="1" x14ac:dyDescent="0.25">
      <c r="A1" s="95" t="s">
        <v>121</v>
      </c>
      <c r="B1" s="95"/>
      <c r="C1" s="95"/>
      <c r="D1" s="95"/>
      <c r="E1" s="95"/>
      <c r="F1" s="95"/>
      <c r="G1" s="95"/>
      <c r="H1" s="95"/>
      <c r="I1" s="95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95" t="s">
        <v>18</v>
      </c>
      <c r="B3" s="96"/>
      <c r="C3" s="96"/>
      <c r="D3" s="96"/>
      <c r="E3" s="96"/>
      <c r="F3" s="96"/>
      <c r="G3" s="96"/>
      <c r="H3" s="96"/>
      <c r="I3" s="96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28" t="s">
        <v>20</v>
      </c>
      <c r="B5" s="129"/>
      <c r="C5" s="130"/>
      <c r="D5" s="18" t="s">
        <v>21</v>
      </c>
      <c r="E5" s="18" t="s">
        <v>39</v>
      </c>
      <c r="F5" s="19" t="s">
        <v>40</v>
      </c>
      <c r="G5" s="19" t="s">
        <v>37</v>
      </c>
      <c r="H5" s="19" t="s">
        <v>30</v>
      </c>
      <c r="I5" s="19" t="s">
        <v>38</v>
      </c>
    </row>
    <row r="6" spans="1:9" ht="15" customHeight="1" x14ac:dyDescent="0.25">
      <c r="A6" s="123" t="s">
        <v>25</v>
      </c>
      <c r="B6" s="124"/>
      <c r="C6" s="125"/>
      <c r="D6" s="79" t="s">
        <v>107</v>
      </c>
      <c r="E6" s="67"/>
      <c r="F6" s="67"/>
      <c r="G6" s="67"/>
      <c r="H6" s="67"/>
      <c r="I6" s="67"/>
    </row>
    <row r="7" spans="1:9" ht="15" customHeight="1" x14ac:dyDescent="0.25">
      <c r="A7" s="123" t="s">
        <v>26</v>
      </c>
      <c r="B7" s="124"/>
      <c r="C7" s="125"/>
      <c r="D7" s="59" t="s">
        <v>27</v>
      </c>
      <c r="E7" s="67">
        <v>111050</v>
      </c>
      <c r="F7" s="67">
        <f t="shared" ref="F7:I7" si="0">SUM(F8)</f>
        <v>119735</v>
      </c>
      <c r="G7" s="67">
        <f t="shared" si="0"/>
        <v>123500</v>
      </c>
      <c r="H7" s="67">
        <f t="shared" si="0"/>
        <v>99100</v>
      </c>
      <c r="I7" s="67">
        <f t="shared" si="0"/>
        <v>108649</v>
      </c>
    </row>
    <row r="8" spans="1:9" ht="15" customHeight="1" x14ac:dyDescent="0.25">
      <c r="A8" s="131" t="s">
        <v>108</v>
      </c>
      <c r="B8" s="132"/>
      <c r="C8" s="133"/>
      <c r="D8" s="80" t="s">
        <v>109</v>
      </c>
      <c r="E8" s="67">
        <f>SUM(E9+E12)</f>
        <v>111050</v>
      </c>
      <c r="F8" s="67">
        <f>SUM(F9+F12)</f>
        <v>119735</v>
      </c>
      <c r="G8" s="67">
        <f>SUM(G9+G12)</f>
        <v>123500</v>
      </c>
      <c r="H8" s="67">
        <f>SUM(H9+H12)</f>
        <v>99100</v>
      </c>
      <c r="I8" s="67">
        <f>SUM(I9+I12)</f>
        <v>108649</v>
      </c>
    </row>
    <row r="9" spans="1:9" x14ac:dyDescent="0.25">
      <c r="A9" s="120">
        <v>3</v>
      </c>
      <c r="B9" s="121"/>
      <c r="C9" s="122"/>
      <c r="D9" s="60" t="s">
        <v>10</v>
      </c>
      <c r="E9" s="8">
        <f>SUM(E10+E11)</f>
        <v>98253</v>
      </c>
      <c r="F9" s="8">
        <f>SUM(F10+F11)</f>
        <v>119735</v>
      </c>
      <c r="G9" s="8">
        <f>SUM(G10+G11)</f>
        <v>93500</v>
      </c>
      <c r="H9" s="8">
        <f>SUM(H10+H11)</f>
        <v>95000</v>
      </c>
      <c r="I9" s="8">
        <f>SUM(I10+I11)</f>
        <v>106649</v>
      </c>
    </row>
    <row r="10" spans="1:9" x14ac:dyDescent="0.25">
      <c r="A10" s="117">
        <v>32</v>
      </c>
      <c r="B10" s="118"/>
      <c r="C10" s="119"/>
      <c r="D10" s="81" t="s">
        <v>22</v>
      </c>
      <c r="E10" s="8">
        <v>98253</v>
      </c>
      <c r="F10" s="8">
        <v>119735</v>
      </c>
      <c r="G10" s="8">
        <v>93500</v>
      </c>
      <c r="H10" s="8">
        <v>95000</v>
      </c>
      <c r="I10" s="8">
        <v>106649</v>
      </c>
    </row>
    <row r="11" spans="1:9" x14ac:dyDescent="0.25">
      <c r="A11" s="61">
        <v>34</v>
      </c>
      <c r="B11" s="62"/>
      <c r="C11" s="63"/>
      <c r="D11" s="69" t="s">
        <v>86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ht="25.5" x14ac:dyDescent="0.25">
      <c r="A12" s="61">
        <v>4</v>
      </c>
      <c r="B12" s="62"/>
      <c r="C12" s="63"/>
      <c r="D12" s="60" t="s">
        <v>12</v>
      </c>
      <c r="E12" s="8">
        <f>SUM(E13)</f>
        <v>12797</v>
      </c>
      <c r="F12" s="8">
        <v>0</v>
      </c>
      <c r="G12" s="8">
        <f t="shared" ref="G12:I12" si="1">SUM(G13)</f>
        <v>30000</v>
      </c>
      <c r="H12" s="8">
        <f t="shared" si="1"/>
        <v>4100</v>
      </c>
      <c r="I12" s="8">
        <f t="shared" si="1"/>
        <v>2000</v>
      </c>
    </row>
    <row r="13" spans="1:9" ht="25.5" x14ac:dyDescent="0.25">
      <c r="A13" s="61">
        <v>42</v>
      </c>
      <c r="B13" s="62"/>
      <c r="C13" s="63"/>
      <c r="D13" s="60" t="s">
        <v>34</v>
      </c>
      <c r="E13" s="8">
        <v>12797</v>
      </c>
      <c r="F13" s="8">
        <v>0</v>
      </c>
      <c r="G13" s="8">
        <v>30000</v>
      </c>
      <c r="H13" s="8">
        <v>4100</v>
      </c>
      <c r="I13" s="8">
        <v>2000</v>
      </c>
    </row>
    <row r="14" spans="1:9" ht="26.25" x14ac:dyDescent="0.25">
      <c r="A14" s="61">
        <v>45</v>
      </c>
      <c r="B14" s="62"/>
      <c r="C14" s="63"/>
      <c r="D14" s="72" t="s">
        <v>90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25.5" x14ac:dyDescent="0.25">
      <c r="A15" s="123" t="s">
        <v>26</v>
      </c>
      <c r="B15" s="124"/>
      <c r="C15" s="125"/>
      <c r="D15" s="59" t="s">
        <v>107</v>
      </c>
      <c r="E15" s="67">
        <f>SUM(E16)</f>
        <v>761723</v>
      </c>
      <c r="F15" s="67">
        <f t="shared" ref="F15" si="2">SUM(F16)</f>
        <v>857529</v>
      </c>
      <c r="G15" s="67">
        <f t="shared" ref="G15" si="3">SUM(G16)</f>
        <v>1057899</v>
      </c>
      <c r="H15" s="67">
        <f t="shared" ref="H15" si="4">SUM(H16)</f>
        <v>1092658</v>
      </c>
      <c r="I15" s="67">
        <f t="shared" ref="I15" si="5">SUM(I16)</f>
        <v>1120270</v>
      </c>
    </row>
    <row r="16" spans="1:9" x14ac:dyDescent="0.25">
      <c r="A16" s="131" t="s">
        <v>111</v>
      </c>
      <c r="B16" s="132"/>
      <c r="C16" s="133"/>
      <c r="D16" s="25" t="s">
        <v>112</v>
      </c>
      <c r="E16" s="67">
        <f>SUM(E17+E22)</f>
        <v>761723</v>
      </c>
      <c r="F16" s="67">
        <f>SUM(F17+F22)</f>
        <v>857529</v>
      </c>
      <c r="G16" s="67">
        <f>SUM(G17+G22)</f>
        <v>1057899</v>
      </c>
      <c r="H16" s="67">
        <f>SUM(H17+H22)</f>
        <v>1092658</v>
      </c>
      <c r="I16" s="67">
        <f>SUM(I17+I22)</f>
        <v>1120270</v>
      </c>
    </row>
    <row r="17" spans="1:9" x14ac:dyDescent="0.25">
      <c r="A17" s="120">
        <v>3</v>
      </c>
      <c r="B17" s="121"/>
      <c r="C17" s="122"/>
      <c r="D17" s="60" t="s">
        <v>10</v>
      </c>
      <c r="E17" s="8">
        <f>SUM(E18+E19+E20+E21)</f>
        <v>761325</v>
      </c>
      <c r="F17" s="8">
        <f>SUM(F18+F19+F20+F21)</f>
        <v>857131</v>
      </c>
      <c r="G17" s="8">
        <f>SUM(G18+G19+G20+G21)</f>
        <v>1049899</v>
      </c>
      <c r="H17" s="8">
        <f>SUM(H18+H19+H20+H21)</f>
        <v>1091558</v>
      </c>
      <c r="I17" s="8">
        <f>SUM(I18+I19+I20+I21)</f>
        <v>1119170</v>
      </c>
    </row>
    <row r="18" spans="1:9" x14ac:dyDescent="0.25">
      <c r="A18" s="117">
        <v>31</v>
      </c>
      <c r="B18" s="118"/>
      <c r="C18" s="119"/>
      <c r="D18" s="60" t="s">
        <v>11</v>
      </c>
      <c r="E18" s="8">
        <v>730312</v>
      </c>
      <c r="F18" s="8">
        <v>828480</v>
      </c>
      <c r="G18" s="8">
        <v>1017144</v>
      </c>
      <c r="H18" s="8">
        <v>1056258</v>
      </c>
      <c r="I18" s="8">
        <v>1082070</v>
      </c>
    </row>
    <row r="19" spans="1:9" x14ac:dyDescent="0.25">
      <c r="A19" s="117">
        <v>32</v>
      </c>
      <c r="B19" s="118"/>
      <c r="C19" s="119"/>
      <c r="D19" s="81" t="s">
        <v>22</v>
      </c>
      <c r="E19" s="8">
        <v>17357</v>
      </c>
      <c r="F19" s="8">
        <v>16151</v>
      </c>
      <c r="G19" s="8">
        <v>17255</v>
      </c>
      <c r="H19" s="8">
        <v>18200</v>
      </c>
      <c r="I19" s="8">
        <v>19100</v>
      </c>
    </row>
    <row r="20" spans="1:9" x14ac:dyDescent="0.25">
      <c r="A20" s="61">
        <v>34</v>
      </c>
      <c r="B20" s="62"/>
      <c r="C20" s="63"/>
      <c r="D20" s="81" t="s">
        <v>86</v>
      </c>
      <c r="E20" s="8">
        <v>190</v>
      </c>
      <c r="F20" s="8">
        <v>0</v>
      </c>
      <c r="G20" s="8">
        <v>0</v>
      </c>
      <c r="H20" s="8">
        <v>0</v>
      </c>
      <c r="I20" s="8">
        <v>0</v>
      </c>
    </row>
    <row r="21" spans="1:9" ht="25.5" x14ac:dyDescent="0.25">
      <c r="A21" s="61">
        <v>37</v>
      </c>
      <c r="B21" s="62"/>
      <c r="C21" s="63"/>
      <c r="D21" s="66" t="s">
        <v>88</v>
      </c>
      <c r="E21" s="8">
        <v>13466</v>
      </c>
      <c r="F21" s="8">
        <v>12500</v>
      </c>
      <c r="G21" s="8">
        <v>15500</v>
      </c>
      <c r="H21" s="8">
        <v>17100</v>
      </c>
      <c r="I21" s="8">
        <v>18000</v>
      </c>
    </row>
    <row r="22" spans="1:9" ht="25.5" x14ac:dyDescent="0.25">
      <c r="A22" s="120">
        <v>4</v>
      </c>
      <c r="B22" s="121"/>
      <c r="C22" s="122"/>
      <c r="D22" s="60" t="s">
        <v>12</v>
      </c>
      <c r="E22" s="9">
        <f>SUM(E23+E24)</f>
        <v>398</v>
      </c>
      <c r="F22" s="9">
        <f>SUM(F23+F24)</f>
        <v>398</v>
      </c>
      <c r="G22" s="9">
        <f>SUM(G23+G24)</f>
        <v>8000</v>
      </c>
      <c r="H22" s="9">
        <f>SUM(H23+H24)</f>
        <v>1100</v>
      </c>
      <c r="I22" s="9">
        <f>SUM(I23+I24)</f>
        <v>1100</v>
      </c>
    </row>
    <row r="23" spans="1:9" ht="26.25" x14ac:dyDescent="0.25">
      <c r="A23" s="117">
        <v>41</v>
      </c>
      <c r="B23" s="118"/>
      <c r="C23" s="119"/>
      <c r="D23" s="82" t="s">
        <v>13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ht="25.5" x14ac:dyDescent="0.25">
      <c r="A24" s="117">
        <v>42</v>
      </c>
      <c r="B24" s="118"/>
      <c r="C24" s="119"/>
      <c r="D24" s="60" t="s">
        <v>34</v>
      </c>
      <c r="E24" s="8">
        <v>398</v>
      </c>
      <c r="F24" s="8">
        <v>398</v>
      </c>
      <c r="G24" s="8">
        <v>8000</v>
      </c>
      <c r="H24" s="8">
        <v>1100</v>
      </c>
      <c r="I24" s="8">
        <v>1100</v>
      </c>
    </row>
    <row r="25" spans="1:9" x14ac:dyDescent="0.25">
      <c r="A25" s="123" t="s">
        <v>113</v>
      </c>
      <c r="B25" s="124"/>
      <c r="C25" s="125"/>
      <c r="D25" s="25" t="s">
        <v>82</v>
      </c>
      <c r="E25" s="67">
        <f>SUM(E26+E28)</f>
        <v>612</v>
      </c>
      <c r="F25" s="67">
        <f>SUM(F26+F28)</f>
        <v>850</v>
      </c>
      <c r="G25" s="67">
        <f>SUM(G26+G28)</f>
        <v>1200</v>
      </c>
      <c r="H25" s="67">
        <f>SUM(H26+H28)</f>
        <v>1300</v>
      </c>
      <c r="I25" s="67">
        <f>SUM(I26+I28)</f>
        <v>1401</v>
      </c>
    </row>
    <row r="26" spans="1:9" x14ac:dyDescent="0.25">
      <c r="A26" s="120">
        <v>3</v>
      </c>
      <c r="B26" s="121"/>
      <c r="C26" s="122"/>
      <c r="D26" s="60" t="s">
        <v>10</v>
      </c>
      <c r="E26" s="8">
        <f>SUM(E27)</f>
        <v>612</v>
      </c>
      <c r="F26" s="8">
        <f t="shared" ref="F26:I26" si="6">SUM(F27)</f>
        <v>850</v>
      </c>
      <c r="G26" s="8">
        <f t="shared" si="6"/>
        <v>1200</v>
      </c>
      <c r="H26" s="8">
        <f t="shared" si="6"/>
        <v>1300</v>
      </c>
      <c r="I26" s="8">
        <f t="shared" si="6"/>
        <v>1401</v>
      </c>
    </row>
    <row r="27" spans="1:9" x14ac:dyDescent="0.25">
      <c r="A27" s="117">
        <v>32</v>
      </c>
      <c r="B27" s="118"/>
      <c r="C27" s="119"/>
      <c r="D27" s="60" t="s">
        <v>22</v>
      </c>
      <c r="E27" s="8">
        <v>612</v>
      </c>
      <c r="F27" s="8">
        <v>850</v>
      </c>
      <c r="G27" s="8">
        <v>1200</v>
      </c>
      <c r="H27" s="8">
        <v>1300</v>
      </c>
      <c r="I27" s="8">
        <v>1401</v>
      </c>
    </row>
    <row r="28" spans="1:9" ht="25.5" x14ac:dyDescent="0.25">
      <c r="A28" s="120">
        <v>4</v>
      </c>
      <c r="B28" s="121"/>
      <c r="C28" s="122"/>
      <c r="D28" s="60" t="s">
        <v>12</v>
      </c>
      <c r="E28" s="8">
        <f>SUM(E29)</f>
        <v>0</v>
      </c>
      <c r="F28" s="8">
        <v>0</v>
      </c>
      <c r="G28" s="8">
        <f t="shared" ref="G28:H28" si="7">SUM(G29)</f>
        <v>0</v>
      </c>
      <c r="H28" s="8">
        <f t="shared" si="7"/>
        <v>0</v>
      </c>
      <c r="I28" s="8">
        <v>0</v>
      </c>
    </row>
    <row r="29" spans="1:9" ht="25.5" x14ac:dyDescent="0.25">
      <c r="A29" s="117">
        <v>42</v>
      </c>
      <c r="B29" s="118"/>
      <c r="C29" s="119"/>
      <c r="D29" s="60" t="s">
        <v>34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25.5" x14ac:dyDescent="0.25">
      <c r="A30" s="123" t="s">
        <v>25</v>
      </c>
      <c r="B30" s="124"/>
      <c r="C30" s="125"/>
      <c r="D30" s="59" t="s">
        <v>115</v>
      </c>
      <c r="E30" s="67">
        <f>SUM(E31)</f>
        <v>0</v>
      </c>
      <c r="F30" s="67">
        <f t="shared" ref="F30" si="8">SUM(F31)</f>
        <v>13272</v>
      </c>
      <c r="G30" s="67">
        <f>SUM(G31)</f>
        <v>0</v>
      </c>
      <c r="H30" s="67">
        <f>SUM(H31)</f>
        <v>0</v>
      </c>
      <c r="I30" s="67">
        <f>SUM(I31)</f>
        <v>0</v>
      </c>
    </row>
    <row r="31" spans="1:9" x14ac:dyDescent="0.25">
      <c r="A31" s="123" t="s">
        <v>116</v>
      </c>
      <c r="B31" s="126"/>
      <c r="C31" s="127"/>
      <c r="D31" s="25" t="s">
        <v>85</v>
      </c>
      <c r="E31" s="67">
        <f>SUM(E32+E34)</f>
        <v>0</v>
      </c>
      <c r="F31" s="67">
        <f>SUM(F32+F34)</f>
        <v>13272</v>
      </c>
      <c r="G31" s="67">
        <f>SUM(G32+G34)</f>
        <v>0</v>
      </c>
      <c r="H31" s="67">
        <f>SUM(H32+H34)</f>
        <v>0</v>
      </c>
      <c r="I31" s="67">
        <f>SUM(I32+I34)</f>
        <v>0</v>
      </c>
    </row>
    <row r="32" spans="1:9" x14ac:dyDescent="0.25">
      <c r="A32" s="120">
        <v>3</v>
      </c>
      <c r="B32" s="121"/>
      <c r="C32" s="122"/>
      <c r="D32" s="60" t="s">
        <v>10</v>
      </c>
      <c r="E32" s="8">
        <f>SUM(E33)</f>
        <v>0</v>
      </c>
      <c r="F32" s="8">
        <f>SUM(F33)</f>
        <v>0</v>
      </c>
      <c r="G32" s="8">
        <f>SUM(G33)</f>
        <v>0</v>
      </c>
      <c r="H32" s="8">
        <f>SUM(H33)</f>
        <v>0</v>
      </c>
      <c r="I32" s="8">
        <f>SUM(I33)</f>
        <v>0</v>
      </c>
    </row>
    <row r="33" spans="1:9" x14ac:dyDescent="0.25">
      <c r="A33" s="117">
        <v>32</v>
      </c>
      <c r="B33" s="118"/>
      <c r="C33" s="119"/>
      <c r="D33" s="60" t="s">
        <v>22</v>
      </c>
      <c r="E33" s="8">
        <v>0</v>
      </c>
      <c r="F33" s="9">
        <v>0</v>
      </c>
      <c r="G33" s="8">
        <v>0</v>
      </c>
      <c r="H33" s="8">
        <v>0</v>
      </c>
      <c r="I33" s="8">
        <v>0</v>
      </c>
    </row>
    <row r="34" spans="1:9" ht="25.5" x14ac:dyDescent="0.25">
      <c r="A34" s="120">
        <v>4</v>
      </c>
      <c r="B34" s="121"/>
      <c r="C34" s="122"/>
      <c r="D34" s="60" t="s">
        <v>12</v>
      </c>
      <c r="E34" s="8">
        <f>SUM(E35)</f>
        <v>0</v>
      </c>
      <c r="F34" s="8">
        <f>SUM(F35)</f>
        <v>13272</v>
      </c>
      <c r="G34" s="8">
        <f>SUM(G35)</f>
        <v>0</v>
      </c>
      <c r="H34" s="8">
        <f>SUM(H35)</f>
        <v>0</v>
      </c>
      <c r="I34" s="8">
        <f>SUM(I35)</f>
        <v>0</v>
      </c>
    </row>
    <row r="35" spans="1:9" ht="25.5" x14ac:dyDescent="0.25">
      <c r="A35" s="117">
        <v>42</v>
      </c>
      <c r="B35" s="118"/>
      <c r="C35" s="119"/>
      <c r="D35" s="60" t="s">
        <v>34</v>
      </c>
      <c r="E35" s="8">
        <v>0</v>
      </c>
      <c r="F35" s="9">
        <v>13272</v>
      </c>
      <c r="G35" s="8">
        <v>0</v>
      </c>
      <c r="H35" s="8">
        <v>0</v>
      </c>
      <c r="I35" s="8">
        <v>0</v>
      </c>
    </row>
    <row r="36" spans="1:9" x14ac:dyDescent="0.25">
      <c r="A36" s="123" t="s">
        <v>25</v>
      </c>
      <c r="B36" s="124"/>
      <c r="C36" s="125"/>
      <c r="D36" s="65"/>
      <c r="E36" s="67">
        <f t="shared" ref="E36:I38" si="9">SUM(E37)</f>
        <v>7591</v>
      </c>
      <c r="F36" s="67">
        <f t="shared" si="9"/>
        <v>21350</v>
      </c>
      <c r="G36" s="67">
        <f t="shared" si="9"/>
        <v>7500</v>
      </c>
      <c r="H36" s="67">
        <f t="shared" si="9"/>
        <v>7700</v>
      </c>
      <c r="I36" s="67">
        <f t="shared" si="9"/>
        <v>7900</v>
      </c>
    </row>
    <row r="37" spans="1:9" x14ac:dyDescent="0.25">
      <c r="A37" s="123" t="s">
        <v>114</v>
      </c>
      <c r="B37" s="124"/>
      <c r="C37" s="125"/>
      <c r="D37" s="25" t="s">
        <v>81</v>
      </c>
      <c r="E37" s="67">
        <f>SUM(E38+E40)</f>
        <v>7591</v>
      </c>
      <c r="F37" s="67">
        <f>SUM(F38+F40)</f>
        <v>21350</v>
      </c>
      <c r="G37" s="67">
        <f>SUM(G38+G40)</f>
        <v>7500</v>
      </c>
      <c r="H37" s="67">
        <f>SUM(H38+H40)</f>
        <v>7700</v>
      </c>
      <c r="I37" s="67">
        <f>SUM(I38+I40)</f>
        <v>7900</v>
      </c>
    </row>
    <row r="38" spans="1:9" x14ac:dyDescent="0.25">
      <c r="A38" s="120">
        <v>3</v>
      </c>
      <c r="B38" s="121"/>
      <c r="C38" s="122"/>
      <c r="D38" s="60" t="s">
        <v>10</v>
      </c>
      <c r="E38" s="8">
        <f t="shared" si="9"/>
        <v>7591</v>
      </c>
      <c r="F38" s="8">
        <f t="shared" si="9"/>
        <v>21350</v>
      </c>
      <c r="G38" s="8">
        <f t="shared" si="9"/>
        <v>7500</v>
      </c>
      <c r="H38" s="8">
        <f t="shared" si="9"/>
        <v>7700</v>
      </c>
      <c r="I38" s="8">
        <f t="shared" si="9"/>
        <v>7900</v>
      </c>
    </row>
    <row r="39" spans="1:9" x14ac:dyDescent="0.25">
      <c r="A39" s="117">
        <v>32</v>
      </c>
      <c r="B39" s="118"/>
      <c r="C39" s="119"/>
      <c r="D39" s="60" t="s">
        <v>22</v>
      </c>
      <c r="E39" s="8">
        <v>7591</v>
      </c>
      <c r="F39" s="8">
        <v>21350</v>
      </c>
      <c r="G39" s="8">
        <v>7500</v>
      </c>
      <c r="H39" s="8">
        <v>7700</v>
      </c>
      <c r="I39" s="8">
        <v>7900</v>
      </c>
    </row>
    <row r="40" spans="1:9" ht="25.5" x14ac:dyDescent="0.25">
      <c r="A40" s="120">
        <v>4</v>
      </c>
      <c r="B40" s="121"/>
      <c r="C40" s="122"/>
      <c r="D40" s="64" t="s">
        <v>12</v>
      </c>
      <c r="E40" s="8">
        <f>SUM(E41)</f>
        <v>0</v>
      </c>
      <c r="F40" s="8">
        <v>0</v>
      </c>
      <c r="G40" s="8">
        <v>0</v>
      </c>
      <c r="H40" s="8">
        <v>0</v>
      </c>
      <c r="I40" s="8">
        <v>0</v>
      </c>
    </row>
    <row r="41" spans="1:9" ht="25.5" x14ac:dyDescent="0.25">
      <c r="A41" s="117">
        <v>42</v>
      </c>
      <c r="B41" s="118"/>
      <c r="C41" s="119"/>
      <c r="D41" s="64" t="s">
        <v>34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x14ac:dyDescent="0.25">
      <c r="A42" s="123" t="s">
        <v>25</v>
      </c>
      <c r="B42" s="124"/>
      <c r="C42" s="125"/>
      <c r="D42" s="59" t="s">
        <v>117</v>
      </c>
      <c r="E42" s="67">
        <f>SUM(E43)</f>
        <v>17871</v>
      </c>
      <c r="F42" s="67">
        <f>SUM(F43)</f>
        <v>0</v>
      </c>
      <c r="G42" s="67">
        <f>SUM(G43)</f>
        <v>4551</v>
      </c>
      <c r="H42" s="67">
        <f>SUM(H43)</f>
        <v>4601</v>
      </c>
      <c r="I42" s="67">
        <f>SUM(I43)</f>
        <v>4950</v>
      </c>
    </row>
    <row r="43" spans="1:9" x14ac:dyDescent="0.25">
      <c r="A43" s="123" t="s">
        <v>118</v>
      </c>
      <c r="B43" s="124"/>
      <c r="C43" s="125"/>
      <c r="D43" s="59" t="s">
        <v>83</v>
      </c>
      <c r="E43" s="67">
        <f>SUM(E44+E46)</f>
        <v>17871</v>
      </c>
      <c r="F43" s="67">
        <f>SUM(F44+F46)</f>
        <v>0</v>
      </c>
      <c r="G43" s="67">
        <f>SUM(G44+G46)</f>
        <v>4551</v>
      </c>
      <c r="H43" s="67">
        <f>SUM(H44+H46)</f>
        <v>4601</v>
      </c>
      <c r="I43" s="67">
        <f>SUM(I44+I46)</f>
        <v>4950</v>
      </c>
    </row>
    <row r="44" spans="1:9" x14ac:dyDescent="0.25">
      <c r="A44" s="120">
        <v>3</v>
      </c>
      <c r="B44" s="121"/>
      <c r="C44" s="122"/>
      <c r="D44" s="60" t="s">
        <v>10</v>
      </c>
      <c r="E44" s="8">
        <f>SUM(E45)</f>
        <v>842</v>
      </c>
      <c r="F44" s="8">
        <f>SUM(F45)</f>
        <v>0</v>
      </c>
      <c r="G44" s="8">
        <f>SUM(G45)</f>
        <v>4551</v>
      </c>
      <c r="H44" s="8">
        <f>SUM(H45)</f>
        <v>4601</v>
      </c>
      <c r="I44" s="8">
        <f>SUM(I45)</f>
        <v>4950</v>
      </c>
    </row>
    <row r="45" spans="1:9" x14ac:dyDescent="0.25">
      <c r="A45" s="117">
        <v>32</v>
      </c>
      <c r="B45" s="118"/>
      <c r="C45" s="119"/>
      <c r="D45" s="70" t="s">
        <v>110</v>
      </c>
      <c r="E45" s="8">
        <v>842</v>
      </c>
      <c r="F45" s="8">
        <v>0</v>
      </c>
      <c r="G45" s="8">
        <v>4551</v>
      </c>
      <c r="H45" s="8">
        <v>4601</v>
      </c>
      <c r="I45" s="8">
        <v>4950</v>
      </c>
    </row>
    <row r="46" spans="1:9" ht="25.5" x14ac:dyDescent="0.25">
      <c r="A46" s="120">
        <v>4</v>
      </c>
      <c r="B46" s="121"/>
      <c r="C46" s="122"/>
      <c r="D46" s="60" t="s">
        <v>12</v>
      </c>
      <c r="E46" s="8">
        <f>SUM(E47)</f>
        <v>17029</v>
      </c>
      <c r="F46" s="8">
        <v>0</v>
      </c>
      <c r="G46" s="8">
        <v>0</v>
      </c>
      <c r="H46" s="8">
        <v>0</v>
      </c>
      <c r="I46" s="8">
        <v>0</v>
      </c>
    </row>
    <row r="47" spans="1:9" ht="25.5" x14ac:dyDescent="0.25">
      <c r="A47" s="117">
        <v>42</v>
      </c>
      <c r="B47" s="118"/>
      <c r="C47" s="119"/>
      <c r="D47" s="60" t="s">
        <v>34</v>
      </c>
      <c r="E47" s="8">
        <v>17029</v>
      </c>
      <c r="F47" s="9">
        <v>0</v>
      </c>
      <c r="G47" s="8">
        <v>0</v>
      </c>
      <c r="H47" s="8">
        <v>0</v>
      </c>
      <c r="I47" s="8">
        <v>0</v>
      </c>
    </row>
    <row r="48" spans="1:9" ht="14.45" customHeight="1" x14ac:dyDescent="0.25">
      <c r="A48" s="123" t="s">
        <v>25</v>
      </c>
      <c r="B48" s="124"/>
      <c r="C48" s="125"/>
      <c r="D48" s="90" t="s">
        <v>123</v>
      </c>
      <c r="E48" s="67">
        <v>0</v>
      </c>
      <c r="F48" s="67">
        <f t="shared" ref="F48:I50" si="10">SUM(F49)</f>
        <v>0</v>
      </c>
      <c r="G48" s="67">
        <f t="shared" si="10"/>
        <v>55000</v>
      </c>
      <c r="H48" s="67">
        <f t="shared" si="10"/>
        <v>55000</v>
      </c>
      <c r="I48" s="67">
        <f t="shared" si="10"/>
        <v>55000</v>
      </c>
    </row>
    <row r="49" spans="1:9" ht="14.45" customHeight="1" x14ac:dyDescent="0.25">
      <c r="A49" s="123" t="s">
        <v>116</v>
      </c>
      <c r="B49" s="124"/>
      <c r="C49" s="125"/>
      <c r="D49" s="25" t="s">
        <v>85</v>
      </c>
      <c r="E49" s="67">
        <v>0</v>
      </c>
      <c r="F49" s="67">
        <v>0</v>
      </c>
      <c r="G49" s="67">
        <v>55000</v>
      </c>
      <c r="H49" s="67">
        <v>55000</v>
      </c>
      <c r="I49" s="67">
        <v>55000</v>
      </c>
    </row>
    <row r="50" spans="1:9" x14ac:dyDescent="0.25">
      <c r="A50" s="120">
        <v>3</v>
      </c>
      <c r="B50" s="121"/>
      <c r="C50" s="122"/>
      <c r="D50" s="89" t="s">
        <v>10</v>
      </c>
      <c r="E50" s="8">
        <v>0</v>
      </c>
      <c r="F50" s="8">
        <f t="shared" si="10"/>
        <v>0</v>
      </c>
      <c r="G50" s="8">
        <v>55000</v>
      </c>
      <c r="H50" s="8">
        <v>55000</v>
      </c>
      <c r="I50" s="8">
        <v>55000</v>
      </c>
    </row>
    <row r="51" spans="1:9" x14ac:dyDescent="0.25">
      <c r="A51" s="117">
        <v>32</v>
      </c>
      <c r="B51" s="118"/>
      <c r="C51" s="119"/>
      <c r="D51" s="89" t="s">
        <v>22</v>
      </c>
      <c r="E51" s="8">
        <v>0</v>
      </c>
      <c r="F51" s="8">
        <v>0</v>
      </c>
      <c r="G51" s="8">
        <v>55000</v>
      </c>
      <c r="H51" s="8">
        <v>55000</v>
      </c>
      <c r="I51" s="8">
        <v>55000</v>
      </c>
    </row>
    <row r="52" spans="1:9" x14ac:dyDescent="0.25">
      <c r="A52" s="114" t="s">
        <v>119</v>
      </c>
      <c r="B52" s="115"/>
      <c r="C52" s="115"/>
      <c r="D52" s="116"/>
      <c r="E52" s="83">
        <v>898847</v>
      </c>
      <c r="F52" s="83">
        <v>1025238</v>
      </c>
      <c r="G52" s="83">
        <v>1249650</v>
      </c>
      <c r="H52" s="83">
        <v>1260359</v>
      </c>
      <c r="I52" s="83">
        <v>1298170</v>
      </c>
    </row>
    <row r="56" spans="1:9" x14ac:dyDescent="0.25">
      <c r="E56" t="s">
        <v>84</v>
      </c>
    </row>
  </sheetData>
  <mergeCells count="44">
    <mergeCell ref="A8:C8"/>
    <mergeCell ref="A9:C9"/>
    <mergeCell ref="A10:C10"/>
    <mergeCell ref="A40:C40"/>
    <mergeCell ref="A41:C41"/>
    <mergeCell ref="A15:C15"/>
    <mergeCell ref="A16:C16"/>
    <mergeCell ref="A17:C17"/>
    <mergeCell ref="A18:C18"/>
    <mergeCell ref="A19:C19"/>
    <mergeCell ref="A22:C22"/>
    <mergeCell ref="A23:C23"/>
    <mergeCell ref="A24:C24"/>
    <mergeCell ref="A25:C25"/>
    <mergeCell ref="A26:C26"/>
    <mergeCell ref="A27:C27"/>
    <mergeCell ref="A6:C6"/>
    <mergeCell ref="A7:C7"/>
    <mergeCell ref="A1:I1"/>
    <mergeCell ref="A3:I3"/>
    <mergeCell ref="A5:C5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52:D52"/>
    <mergeCell ref="A45:C45"/>
    <mergeCell ref="A46:C46"/>
    <mergeCell ref="A47:C47"/>
    <mergeCell ref="A38:C38"/>
    <mergeCell ref="A39:C39"/>
    <mergeCell ref="A42:C42"/>
    <mergeCell ref="A43:C43"/>
    <mergeCell ref="A44:C44"/>
    <mergeCell ref="A48:C48"/>
    <mergeCell ref="A49:C49"/>
    <mergeCell ref="A50:C50"/>
    <mergeCell ref="A51:C51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Mihaela</cp:lastModifiedBy>
  <cp:lastPrinted>2023-09-07T12:06:01Z</cp:lastPrinted>
  <dcterms:created xsi:type="dcterms:W3CDTF">2022-08-12T12:51:27Z</dcterms:created>
  <dcterms:modified xsi:type="dcterms:W3CDTF">2023-10-09T10:40:47Z</dcterms:modified>
</cp:coreProperties>
</file>