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avodstvo\Desktop\Financijski plan\"/>
    </mc:Choice>
  </mc:AlternateContent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4">'POSEBNI DIO'!$1:$7</definedName>
    <definedName name="_xlnm.Print_Area" localSheetId="1">' Račun prihoda i rashoda'!$A$1:$I$102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7" l="1"/>
  <c r="I150" i="7"/>
  <c r="I133" i="7"/>
  <c r="I129" i="7"/>
  <c r="I125" i="7"/>
  <c r="I124" i="7"/>
  <c r="I123" i="7"/>
  <c r="F50" i="7"/>
  <c r="G11" i="1" l="1"/>
  <c r="H11" i="1"/>
  <c r="G8" i="1"/>
  <c r="H8" i="1"/>
  <c r="I9" i="1"/>
  <c r="I12" i="1"/>
  <c r="I13" i="1"/>
  <c r="H12" i="3"/>
  <c r="H23" i="3"/>
  <c r="H25" i="3"/>
  <c r="H28" i="3"/>
  <c r="H38" i="3"/>
  <c r="H42" i="3"/>
  <c r="H44" i="3"/>
  <c r="H48" i="3"/>
  <c r="H53" i="3"/>
  <c r="H60" i="3"/>
  <c r="H79" i="3"/>
  <c r="H89" i="3"/>
  <c r="H95" i="3"/>
  <c r="E82" i="3"/>
  <c r="E78" i="3"/>
  <c r="E47" i="3"/>
  <c r="E36" i="3" s="1"/>
  <c r="H37" i="3"/>
  <c r="E12" i="5"/>
  <c r="I8" i="1" l="1"/>
  <c r="H21" i="3"/>
  <c r="G14" i="1"/>
  <c r="E85" i="3"/>
  <c r="H11" i="3"/>
  <c r="H85" i="3"/>
  <c r="H86" i="3"/>
  <c r="H36" i="3"/>
  <c r="H78" i="3"/>
  <c r="I11" i="1"/>
  <c r="H14" i="1"/>
  <c r="H47" i="3"/>
  <c r="G172" i="7" l="1"/>
  <c r="G171" i="7" s="1"/>
  <c r="G86" i="7"/>
  <c r="G84" i="7"/>
  <c r="G69" i="7"/>
  <c r="H69" i="7"/>
  <c r="H57" i="7"/>
  <c r="G54" i="7"/>
  <c r="H54" i="7"/>
  <c r="F18" i="3"/>
  <c r="E18" i="3"/>
  <c r="F113" i="7"/>
  <c r="G113" i="7"/>
  <c r="H113" i="7"/>
  <c r="F54" i="7"/>
  <c r="E27" i="3"/>
  <c r="E15" i="3"/>
  <c r="F69" i="7"/>
  <c r="I11" i="7"/>
  <c r="I20" i="7"/>
  <c r="I25" i="7"/>
  <c r="I32" i="7"/>
  <c r="I43" i="7"/>
  <c r="I51" i="7"/>
  <c r="I61" i="7"/>
  <c r="I79" i="7"/>
  <c r="I122" i="7"/>
  <c r="I126" i="7"/>
  <c r="I128" i="7"/>
  <c r="I132" i="7"/>
  <c r="I149" i="7"/>
  <c r="I9" i="7" l="1"/>
  <c r="H119" i="7"/>
  <c r="H10" i="3"/>
  <c r="G119" i="7"/>
  <c r="G8" i="7"/>
  <c r="I19" i="7"/>
  <c r="I10" i="7"/>
  <c r="I58" i="7"/>
  <c r="I50" i="7"/>
  <c r="F146" i="7"/>
  <c r="F154" i="7"/>
  <c r="G94" i="7"/>
  <c r="F94" i="7"/>
  <c r="I131" i="7" l="1"/>
  <c r="I121" i="7"/>
  <c r="I154" i="7"/>
  <c r="I57" i="7"/>
  <c r="I146" i="7"/>
  <c r="F119" i="7"/>
  <c r="I8" i="7" l="1"/>
  <c r="I120" i="7"/>
  <c r="I72" i="7"/>
  <c r="I71" i="7"/>
  <c r="F71" i="7"/>
  <c r="I119" i="7"/>
  <c r="G7" i="7"/>
  <c r="H7" i="7"/>
  <c r="F11" i="1"/>
  <c r="F8" i="1"/>
  <c r="F14" i="1" l="1"/>
  <c r="F30" i="1" s="1"/>
  <c r="I153" i="7"/>
  <c r="F8" i="7"/>
  <c r="G30" i="1"/>
  <c r="H30" i="1" l="1"/>
</calcChain>
</file>

<file path=xl/sharedStrings.xml><?xml version="1.0" encoding="utf-8"?>
<sst xmlns="http://schemas.openxmlformats.org/spreadsheetml/2006/main" count="371" uniqueCount="147">
  <si>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</si>
  <si>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</si>
  <si>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</si>
  <si>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</si>
  <si>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</si>
  <si>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</si>
  <si>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</si>
  <si>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</si>
  <si>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</si>
  <si>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</si>
  <si>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</si>
  <si>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</si>
  <si>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</si>
  <si>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</si>
  <si>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</si>
  <si>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</si>
  <si>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</si>
  <si>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</si>
  <si>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</si>
  <si>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</si>
  <si>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</si>
  <si>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</si>
  <si>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</si>
  <si>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</si>
  <si>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</si>
  <si>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</si>
  <si>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</si>
  <si>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</si>
  <si>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</si>
  <si>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</si>
  <si>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</si>
  <si>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</si>
  <si>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</si>
  <si>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</si>
  <si>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</si>
  <si>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</si>
  <si>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</si>
  <si>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</si>
  <si>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</si>
  <si>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</si>
  <si>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</si>
  <si>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</si>
  <si>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Aktivnost Axxxxxx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</si>
  <si>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</si>
  <si>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</si>
  <si>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</si>
  <si>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</si>
  <si>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</si>
  <si>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</si>
  <si>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</si>
  <si>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</si>
  <si>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</si>
  <si>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</si>
  <si>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</si>
  <si>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</si>
  <si>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</si>
  <si>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</si>
  <si>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 xml:space="preserve">Izvor financiranja </t>
  </si>
  <si>
    <t>OPĆI PRIHODI I PRIMICI</t>
  </si>
  <si>
    <t>VLASTITI PRIHODI</t>
  </si>
  <si>
    <t>POMOĆI</t>
  </si>
  <si>
    <t>09 OBRAZOVANJE</t>
  </si>
  <si>
    <t>092 Srednjoškolsko obrazovanje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</si>
  <si>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</si>
  <si>
    <t>DONACIJE</t>
  </si>
  <si>
    <t>Izvršenje 2022.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</si>
  <si>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</si>
  <si>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</si>
  <si>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</si>
  <si>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</si>
  <si>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</si>
  <si>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</si>
  <si>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</si>
  <si>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</si>
  <si>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</si>
  <si>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Postrojenja i oprema</t>
  </si>
  <si>
    <t>Knjige, umjetnička djela i ostale izložbene vrijednosti</t>
  </si>
  <si>
    <t>Dodatna ulaganja na građevinskim objektima</t>
  </si>
  <si>
    <t>Indeks izvršenja 2022.</t>
  </si>
  <si>
    <t>PRIHODI ZA POSEBNE NAMJENE</t>
  </si>
  <si>
    <t xml:space="preserve">Pomoći proračunskim korisnicima iz proračuna koji im nije nadležan </t>
  </si>
  <si>
    <t>Prihodi od financijske imovine</t>
  </si>
  <si>
    <t>Prihodi od prodaje proizvoda i robe te pruženih usluga</t>
  </si>
  <si>
    <t>Donacije od pravnih i fizičkih osoba izvan općeg proračuna i povrat donacija po protestiranim jamstvima</t>
  </si>
  <si>
    <t>Prihodi iz nadležnog proračuna za financiranje redovne djelatnosti proračunskih korisnika</t>
  </si>
  <si>
    <t>Prihodi od upravnih i administrativnih pristojbi, pristojbi po posebnim propisima i naknada</t>
  </si>
  <si>
    <t>Prihodi po posebnim propisima</t>
  </si>
  <si>
    <t>REDOVNI PROGRAM OSNOVNOŠKOLSKOG OBRAZOVANJA</t>
  </si>
  <si>
    <r>
      <t xml:space="preserve">GODIŠNJI IZVJEŠTAJ O IZVRŠENJU FINANCIJSKOG PLANA </t>
    </r>
    <r>
      <rPr>
        <b/>
        <sz val="12"/>
        <color rgb="FF00B0F0"/>
        <rFont val="Arial"/>
        <family val="2"/>
        <charset val="238"/>
      </rPr>
      <t>OSNOVNE ŠKOLE IVANE BRLIĆ-MAŽURANIĆ ROKOVCI-ANDRIJAŠEVCI</t>
    </r>
    <r>
      <rPr>
        <b/>
        <sz val="12"/>
        <color indexed="8"/>
        <rFont val="Arial"/>
        <family val="2"/>
        <charset val="238"/>
      </rPr>
      <t xml:space="preserve"> ZA 2022.g.</t>
    </r>
  </si>
  <si>
    <t>U Andrijaševcima, 31.3.2023.</t>
  </si>
  <si>
    <t xml:space="preserve">       Ravnatelj:</t>
  </si>
  <si>
    <t>Igor Miličević, prof.</t>
  </si>
  <si>
    <t>Tekuće pomoći proračunskim korisnicima iz proračuna koji im nije nadležan.</t>
  </si>
  <si>
    <t>Kapitalne pomoći proračunskim korisnicima iz proračuna koji im nije nadležan.</t>
  </si>
  <si>
    <t>Kamate na oročena sredstva i depozite po viđenju</t>
  </si>
  <si>
    <t>Ostali nespomenuti prihodi</t>
  </si>
  <si>
    <t>Prihodi od pruženih usluga</t>
  </si>
  <si>
    <t>Tekuće donacije</t>
  </si>
  <si>
    <t>Kapitalne donacije</t>
  </si>
  <si>
    <t>Prihodi iz nadležnog proračuna za financiranje rashoda poslovanja</t>
  </si>
  <si>
    <t>Prihodi iz nadležnog proračuna za financiranje rashoda za nabavu nefinancijske imovine</t>
  </si>
  <si>
    <t>Plaće za redovan rad</t>
  </si>
  <si>
    <t>Plaće za prekovremeni rad</t>
  </si>
  <si>
    <t>Plaće za posebne uvjete rada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</si>
  <si>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</si>
  <si>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</si>
  <si>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</si>
  <si>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</si>
  <si>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</si>
  <si>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</si>
  <si>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</si>
  <si>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</si>
  <si>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</si>
  <si>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</si>
  <si>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</si>
  <si>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</si>
  <si>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</si>
  <si>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</si>
  <si>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</si>
  <si>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</si>
  <si>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</si>
  <si>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</si>
  <si>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</si>
  <si>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</si>
  <si>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</si>
  <si>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</si>
  <si>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</si>
  <si>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</si>
  <si>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</si>
  <si>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</si>
  <si>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</si>
  <si>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Ostale naknade građanima i kućanstvima iz proračuna</t>
  </si>
  <si>
    <t>Naknade građanima i kućanstvima u naravi</t>
  </si>
  <si>
    <t>Građevinski objekti</t>
  </si>
  <si>
    <t>Poslovni objekti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</si>
  <si>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</si>
  <si>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</si>
  <si>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</si>
  <si>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</si>
  <si>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</si>
  <si>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Knjige</t>
  </si>
  <si>
    <t>Usluge tekućeg i investicijskog održavanje</t>
  </si>
  <si>
    <t>Doprinosi za obvezno osiguranje u slučaju nezaposlenosti</t>
  </si>
  <si>
    <t>KLASA: 400-02/23-01/1</t>
  </si>
  <si>
    <t>URBROJ: 2196-47-23-1</t>
  </si>
  <si>
    <r>
      <t xml:space="preserve"> IZVJEŠTAJ O IZVRŠENJU FINANCIJSKOG PLANA </t>
    </r>
    <r>
      <rPr>
        <b/>
        <sz val="12"/>
        <color rgb="FF00B0F0"/>
        <rFont val="Arial"/>
        <family val="2"/>
        <charset val="238"/>
      </rPr>
      <t>OSNOVNE ŠKOLE IVANE BRLIĆ-MAŽURANIĆ ROKOVCI-ANDRIJAŠEVCI</t>
    </r>
    <r>
      <rPr>
        <b/>
        <sz val="12"/>
        <color indexed="8"/>
        <rFont val="Arial"/>
        <family val="2"/>
        <charset val="238"/>
      </rPr>
      <t xml:space="preserve"> ZA 2022.g.</t>
    </r>
  </si>
  <si>
    <r>
      <t xml:space="preserve">IZVJEŠTAJ O IZVRŠENJU FINANCIJSKOG PLANA </t>
    </r>
    <r>
      <rPr>
        <b/>
        <sz val="12"/>
        <color rgb="FF00B0F0"/>
        <rFont val="Arial"/>
        <family val="2"/>
        <charset val="238"/>
      </rPr>
      <t>OSNOVNE ŠKOLE IVANE BRLIĆ-MAŽURANIĆ ROKOVCI-ANDRIJAŠEVCI</t>
    </r>
    <r>
      <rPr>
        <b/>
        <sz val="12"/>
        <color indexed="8"/>
        <rFont val="Arial"/>
        <family val="2"/>
        <charset val="238"/>
      </rPr>
      <t xml:space="preserve"> ZA 2022.g.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</si>
</sst>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0" fontId="19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4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2" fontId="0" fillId="0" borderId="0" xfId="0" applyNumberFormat="1"/>
    <xf numFmtId="4" fontId="3" fillId="2" borderId="0" xfId="0" applyNumberFormat="1" applyFont="1" applyFill="1" applyBorder="1" applyAlignment="1">
      <alignment horizontal="right"/>
    </xf>
    <xf numFmtId="0" fontId="13" fillId="0" borderId="0" xfId="0" applyFont="1"/>
    <xf numFmtId="0" fontId="20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3" xfId="0" applyBorder="1"/>
    <xf numFmtId="4" fontId="0" fillId="0" borderId="3" xfId="0" applyNumberFormat="1" applyBorder="1"/>
    <xf numFmtId="0" fontId="15" fillId="0" borderId="0" xfId="0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4">
    <cellStyle name="Normalno" xfId="0" builtinId="0"/>
    <cellStyle name="Obično_List4" xfId="2"/>
    <cellStyle name="Obično_List5" xfId="3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110" zoomScaleNormal="110" workbookViewId="0">
      <selection activeCell="H43" sqref="H43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90" t="s">
        <v>145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</row>
    <row r="3" spans="1:9" ht="15.75" x14ac:dyDescent="0.25">
      <c r="A3" s="90" t="s">
        <v>33</v>
      </c>
      <c r="B3" s="90"/>
      <c r="C3" s="90"/>
      <c r="D3" s="90"/>
      <c r="E3" s="90"/>
      <c r="F3" s="90"/>
      <c r="G3" s="90"/>
      <c r="H3" s="90"/>
    </row>
    <row r="4" spans="1:9" ht="18" x14ac:dyDescent="0.25">
      <c r="A4" s="5"/>
      <c r="B4" s="5"/>
      <c r="C4" s="5"/>
      <c r="D4" s="5"/>
      <c r="E4" s="5"/>
      <c r="F4" s="5"/>
      <c r="G4" s="5"/>
      <c r="H4" s="5"/>
    </row>
    <row r="5" spans="1:9" ht="18" customHeight="1" x14ac:dyDescent="0.25">
      <c r="A5" s="90" t="s">
        <v>43</v>
      </c>
      <c r="B5" s="91"/>
      <c r="C5" s="91"/>
      <c r="D5" s="91"/>
      <c r="E5" s="91"/>
      <c r="F5" s="91"/>
      <c r="G5" s="91"/>
      <c r="H5" s="91"/>
    </row>
    <row r="6" spans="1:9" ht="18" x14ac:dyDescent="0.25">
      <c r="A6" s="1"/>
      <c r="B6" s="2"/>
      <c r="C6" s="2"/>
      <c r="D6" s="2"/>
      <c r="E6" s="6"/>
      <c r="F6" s="7"/>
      <c r="G6" s="7"/>
      <c r="H6" s="7"/>
    </row>
    <row r="7" spans="1:9" ht="38.25" x14ac:dyDescent="0.25">
      <c r="A7" s="27"/>
      <c r="B7" s="28"/>
      <c r="C7" s="28"/>
      <c r="D7" s="29"/>
      <c r="E7" s="30"/>
      <c r="F7" s="4" t="s">
        <v>12</v>
      </c>
      <c r="G7" s="4" t="s">
        <v>13</v>
      </c>
      <c r="H7" s="4" t="s">
        <v>65</v>
      </c>
      <c r="I7" s="55" t="s">
        <v>78</v>
      </c>
    </row>
    <row r="8" spans="1:9" x14ac:dyDescent="0.25">
      <c r="A8" s="107" t="s">
        <v>0</v>
      </c>
      <c r="B8" s="104"/>
      <c r="C8" s="104"/>
      <c r="D8" s="104"/>
      <c r="E8" s="108"/>
      <c r="F8" s="71">
        <f>SUM(F9:F10)</f>
        <v>6195415</v>
      </c>
      <c r="G8" s="71">
        <f t="shared" ref="G8:H8" si="0">SUM(G9:G10)</f>
        <v>7399973</v>
      </c>
      <c r="H8" s="71">
        <f t="shared" si="0"/>
        <v>6584756</v>
      </c>
      <c r="I8" s="77">
        <f>H8/G8</f>
        <v>0.88983513858766783</v>
      </c>
    </row>
    <row r="9" spans="1:9" x14ac:dyDescent="0.25">
      <c r="A9" s="100" t="s">
        <v>1</v>
      </c>
      <c r="B9" s="93"/>
      <c r="C9" s="93"/>
      <c r="D9" s="93"/>
      <c r="E9" s="106"/>
      <c r="F9" s="72">
        <v>6195415</v>
      </c>
      <c r="G9" s="72">
        <v>7399973</v>
      </c>
      <c r="H9" s="72">
        <v>6584756</v>
      </c>
      <c r="I9" s="77">
        <f t="shared" ref="I9:I13" si="1">H9/G9</f>
        <v>0.88983513858766783</v>
      </c>
    </row>
    <row r="10" spans="1:9" x14ac:dyDescent="0.25">
      <c r="A10" s="105" t="s">
        <v>2</v>
      </c>
      <c r="B10" s="106"/>
      <c r="C10" s="106"/>
      <c r="D10" s="106"/>
      <c r="E10" s="106"/>
      <c r="F10" s="72">
        <v>0</v>
      </c>
      <c r="G10" s="72">
        <v>0</v>
      </c>
      <c r="H10" s="72">
        <v>0</v>
      </c>
      <c r="I10" s="77">
        <v>0</v>
      </c>
    </row>
    <row r="11" spans="1:9" x14ac:dyDescent="0.25">
      <c r="A11" s="33" t="s">
        <v>3</v>
      </c>
      <c r="B11" s="34"/>
      <c r="C11" s="34"/>
      <c r="D11" s="34"/>
      <c r="E11" s="34"/>
      <c r="F11" s="71">
        <f>SUM(F12:F13)</f>
        <v>6245621</v>
      </c>
      <c r="G11" s="71">
        <f t="shared" ref="G11:H11" si="2">SUM(G12:G13)</f>
        <v>7399973</v>
      </c>
      <c r="H11" s="71">
        <f t="shared" si="2"/>
        <v>6772370</v>
      </c>
      <c r="I11" s="77">
        <f t="shared" si="1"/>
        <v>0.91518847433632533</v>
      </c>
    </row>
    <row r="12" spans="1:9" x14ac:dyDescent="0.25">
      <c r="A12" s="92" t="s">
        <v>4</v>
      </c>
      <c r="B12" s="93"/>
      <c r="C12" s="93"/>
      <c r="D12" s="93"/>
      <c r="E12" s="93"/>
      <c r="F12" s="72">
        <v>6113162</v>
      </c>
      <c r="G12" s="72">
        <v>7121093</v>
      </c>
      <c r="H12" s="72">
        <v>6544676</v>
      </c>
      <c r="I12" s="77">
        <f t="shared" si="1"/>
        <v>0.91905498214950987</v>
      </c>
    </row>
    <row r="13" spans="1:9" x14ac:dyDescent="0.25">
      <c r="A13" s="105" t="s">
        <v>5</v>
      </c>
      <c r="B13" s="106"/>
      <c r="C13" s="106"/>
      <c r="D13" s="106"/>
      <c r="E13" s="106"/>
      <c r="F13" s="72">
        <v>132459</v>
      </c>
      <c r="G13" s="72">
        <v>278880</v>
      </c>
      <c r="H13" s="72">
        <v>227694</v>
      </c>
      <c r="I13" s="77">
        <f t="shared" si="1"/>
        <v>0.81645869191049913</v>
      </c>
    </row>
    <row r="14" spans="1:9" x14ac:dyDescent="0.25">
      <c r="A14" s="103" t="s">
        <v>6</v>
      </c>
      <c r="B14" s="104"/>
      <c r="C14" s="104"/>
      <c r="D14" s="104"/>
      <c r="E14" s="104"/>
      <c r="F14" s="71">
        <f>F8-F11</f>
        <v>-50206</v>
      </c>
      <c r="G14" s="71">
        <f t="shared" ref="G14" si="3">G8-G11</f>
        <v>0</v>
      </c>
      <c r="H14" s="71">
        <f>H8-H11</f>
        <v>-187614</v>
      </c>
      <c r="I14" s="77">
        <v>0</v>
      </c>
    </row>
    <row r="15" spans="1:9" ht="18" x14ac:dyDescent="0.25">
      <c r="A15" s="5"/>
      <c r="B15" s="8"/>
      <c r="C15" s="8"/>
      <c r="D15" s="8"/>
      <c r="E15" s="8"/>
      <c r="F15" s="8"/>
      <c r="G15" s="8"/>
      <c r="H15" s="3"/>
      <c r="I15" s="54"/>
    </row>
    <row r="16" spans="1:9" ht="18" customHeight="1" x14ac:dyDescent="0.25">
      <c r="A16" s="90" t="s">
        <v>44</v>
      </c>
      <c r="B16" s="91"/>
      <c r="C16" s="91"/>
      <c r="D16" s="91"/>
      <c r="E16" s="91"/>
      <c r="F16" s="91"/>
      <c r="G16" s="91"/>
      <c r="H16" s="91"/>
      <c r="I16" s="54"/>
    </row>
    <row r="17" spans="1:9" ht="18" x14ac:dyDescent="0.25">
      <c r="A17" s="5"/>
      <c r="B17" s="8"/>
      <c r="C17" s="8"/>
      <c r="D17" s="8"/>
      <c r="E17" s="8"/>
      <c r="F17" s="8"/>
      <c r="G17" s="8"/>
      <c r="H17" s="3"/>
      <c r="I17" s="54"/>
    </row>
    <row r="18" spans="1:9" ht="38.25" x14ac:dyDescent="0.25">
      <c r="A18" s="27"/>
      <c r="B18" s="28"/>
      <c r="C18" s="28"/>
      <c r="D18" s="29"/>
      <c r="E18" s="30"/>
      <c r="F18" s="4" t="s">
        <v>12</v>
      </c>
      <c r="G18" s="4" t="s">
        <v>13</v>
      </c>
      <c r="H18" s="4" t="s">
        <v>65</v>
      </c>
      <c r="I18" s="55" t="s">
        <v>78</v>
      </c>
    </row>
    <row r="19" spans="1:9" ht="15.75" customHeight="1" x14ac:dyDescent="0.25">
      <c r="A19" s="100" t="s">
        <v>8</v>
      </c>
      <c r="B19" s="101"/>
      <c r="C19" s="101"/>
      <c r="D19" s="101"/>
      <c r="E19" s="102"/>
      <c r="F19" s="32"/>
      <c r="G19" s="32"/>
      <c r="H19" s="32"/>
      <c r="I19" s="69"/>
    </row>
    <row r="20" spans="1:9" x14ac:dyDescent="0.25">
      <c r="A20" s="100" t="s">
        <v>9</v>
      </c>
      <c r="B20" s="93"/>
      <c r="C20" s="93"/>
      <c r="D20" s="93"/>
      <c r="E20" s="93"/>
      <c r="F20" s="32"/>
      <c r="G20" s="32"/>
      <c r="H20" s="32"/>
      <c r="I20" s="69"/>
    </row>
    <row r="21" spans="1:9" x14ac:dyDescent="0.25">
      <c r="A21" s="103" t="s">
        <v>10</v>
      </c>
      <c r="B21" s="104"/>
      <c r="C21" s="104"/>
      <c r="D21" s="104"/>
      <c r="E21" s="104"/>
      <c r="F21" s="31">
        <v>0</v>
      </c>
      <c r="G21" s="31">
        <v>0</v>
      </c>
      <c r="H21" s="31">
        <v>0</v>
      </c>
      <c r="I21" s="69"/>
    </row>
    <row r="22" spans="1:9" ht="18" x14ac:dyDescent="0.25">
      <c r="A22" s="22"/>
      <c r="B22" s="8"/>
      <c r="C22" s="8"/>
      <c r="D22" s="8"/>
      <c r="E22" s="8"/>
      <c r="F22" s="8"/>
      <c r="G22" s="8"/>
      <c r="H22" s="3"/>
      <c r="I22" s="54"/>
    </row>
    <row r="23" spans="1:9" ht="18" customHeight="1" x14ac:dyDescent="0.25">
      <c r="A23" s="90" t="s">
        <v>50</v>
      </c>
      <c r="B23" s="91"/>
      <c r="C23" s="91"/>
      <c r="D23" s="91"/>
      <c r="E23" s="91"/>
      <c r="F23" s="91"/>
      <c r="G23" s="91"/>
      <c r="H23" s="91"/>
      <c r="I23" s="54"/>
    </row>
    <row r="24" spans="1:9" ht="18" x14ac:dyDescent="0.25">
      <c r="A24" s="22"/>
      <c r="B24" s="8"/>
      <c r="C24" s="8"/>
      <c r="D24" s="8"/>
      <c r="E24" s="8"/>
      <c r="F24" s="8"/>
      <c r="G24" s="8"/>
      <c r="H24" s="3"/>
      <c r="I24" s="54"/>
    </row>
    <row r="25" spans="1:9" ht="38.25" x14ac:dyDescent="0.25">
      <c r="A25" s="27"/>
      <c r="B25" s="28"/>
      <c r="C25" s="28"/>
      <c r="D25" s="29"/>
      <c r="E25" s="30"/>
      <c r="F25" s="73" t="s">
        <v>12</v>
      </c>
      <c r="G25" s="73" t="s">
        <v>13</v>
      </c>
      <c r="H25" s="76" t="s">
        <v>65</v>
      </c>
      <c r="I25" s="55" t="s">
        <v>78</v>
      </c>
    </row>
    <row r="26" spans="1:9" x14ac:dyDescent="0.25">
      <c r="A26" s="94" t="s">
        <v>45</v>
      </c>
      <c r="B26" s="95"/>
      <c r="C26" s="95"/>
      <c r="D26" s="95"/>
      <c r="E26" s="96"/>
      <c r="F26" s="74">
        <v>165450</v>
      </c>
      <c r="G26" s="74">
        <v>0</v>
      </c>
      <c r="H26" s="74">
        <v>115243</v>
      </c>
      <c r="I26" s="77">
        <v>0</v>
      </c>
    </row>
    <row r="27" spans="1:9" ht="30" customHeight="1" x14ac:dyDescent="0.25">
      <c r="A27" s="97" t="s">
        <v>7</v>
      </c>
      <c r="B27" s="98"/>
      <c r="C27" s="98"/>
      <c r="D27" s="98"/>
      <c r="E27" s="99"/>
      <c r="F27" s="75">
        <v>50206</v>
      </c>
      <c r="G27" s="75">
        <v>0</v>
      </c>
      <c r="H27" s="75">
        <v>115243</v>
      </c>
      <c r="I27" s="77">
        <v>0</v>
      </c>
    </row>
    <row r="28" spans="1:9" x14ac:dyDescent="0.25">
      <c r="F28" s="54"/>
      <c r="G28" s="54"/>
      <c r="H28" s="54"/>
      <c r="I28" s="54"/>
    </row>
    <row r="29" spans="1:9" x14ac:dyDescent="0.25">
      <c r="F29" s="54"/>
      <c r="G29" s="54"/>
      <c r="H29" s="54"/>
      <c r="I29" s="54"/>
    </row>
    <row r="30" spans="1:9" x14ac:dyDescent="0.25">
      <c r="A30" s="92" t="s">
        <v>11</v>
      </c>
      <c r="B30" s="93"/>
      <c r="C30" s="93"/>
      <c r="D30" s="93"/>
      <c r="E30" s="93"/>
      <c r="F30" s="72">
        <f>F14+F27</f>
        <v>0</v>
      </c>
      <c r="G30" s="72">
        <f t="shared" ref="G30:H30" si="4">G14+G27</f>
        <v>0</v>
      </c>
      <c r="H30" s="72">
        <f t="shared" si="4"/>
        <v>-72371</v>
      </c>
      <c r="I30" s="54"/>
    </row>
    <row r="31" spans="1:9" ht="11.25" customHeight="1" x14ac:dyDescent="0.25">
      <c r="A31" s="17"/>
      <c r="B31" s="18"/>
      <c r="C31" s="18"/>
      <c r="D31" s="18"/>
      <c r="E31" s="18"/>
      <c r="F31" s="19"/>
      <c r="G31" s="19"/>
      <c r="H31" s="19"/>
    </row>
    <row r="32" spans="1:9" ht="8.25" customHeight="1" x14ac:dyDescent="0.25"/>
    <row r="33" spans="1:8" ht="8.25" customHeight="1" x14ac:dyDescent="0.25"/>
    <row r="34" spans="1:8" ht="29.25" customHeight="1" x14ac:dyDescent="0.25">
      <c r="A34" s="88" t="s">
        <v>46</v>
      </c>
      <c r="B34" s="89"/>
      <c r="C34" s="89"/>
      <c r="D34" s="89"/>
      <c r="E34" s="89"/>
      <c r="F34" s="89"/>
      <c r="G34" s="89"/>
      <c r="H34" s="89"/>
    </row>
    <row r="36" spans="1:8" x14ac:dyDescent="0.25">
      <c r="A36" s="64" t="s">
        <v>89</v>
      </c>
      <c r="B36" s="85"/>
      <c r="C36" s="85"/>
      <c r="D36" s="44"/>
      <c r="E36" s="44"/>
      <c r="F36" s="44"/>
      <c r="G36" s="44"/>
    </row>
    <row r="37" spans="1:8" x14ac:dyDescent="0.25">
      <c r="A37" s="64" t="s">
        <v>143</v>
      </c>
      <c r="B37" s="85"/>
      <c r="C37" s="85"/>
      <c r="D37" s="44"/>
      <c r="E37" s="44"/>
      <c r="F37" s="44"/>
      <c r="G37" s="44"/>
      <c r="H37" s="64" t="s">
        <v>90</v>
      </c>
    </row>
    <row r="38" spans="1:8" x14ac:dyDescent="0.25">
      <c r="A38" s="64" t="s">
        <v>144</v>
      </c>
      <c r="B38" s="85"/>
      <c r="C38" s="85"/>
      <c r="D38" s="44"/>
      <c r="E38" s="44"/>
      <c r="F38" s="44"/>
      <c r="G38" s="44"/>
      <c r="H38" s="64" t="s">
        <v>91</v>
      </c>
    </row>
  </sheetData>
  <mergeCells count="18">
    <mergeCell ref="A1:I1"/>
    <mergeCell ref="A12:E12"/>
    <mergeCell ref="A5:H5"/>
    <mergeCell ref="A16:H16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4:H34"/>
    <mergeCell ref="A23:H23"/>
    <mergeCell ref="A30:E30"/>
    <mergeCell ref="A26:E26"/>
    <mergeCell ref="A27:E27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140" zoomScaleNormal="140" workbookViewId="0">
      <selection activeCell="F110" sqref="F11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2.42578125" bestFit="1" customWidth="1"/>
    <col min="5" max="7" width="14.42578125" bestFit="1" customWidth="1"/>
    <col min="8" max="8" width="15.7109375" customWidth="1"/>
    <col min="9" max="9" width="11" style="61" bestFit="1" customWidth="1"/>
    <col min="10" max="10" width="11.7109375" bestFit="1" customWidth="1"/>
    <col min="11" max="11" width="12.7109375" style="54" bestFit="1" customWidth="1"/>
    <col min="12" max="12" width="11" bestFit="1" customWidth="1"/>
  </cols>
  <sheetData>
    <row r="1" spans="1:9" ht="42" customHeight="1" x14ac:dyDescent="0.25">
      <c r="A1" s="90" t="s">
        <v>145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  <c r="E2" s="5"/>
      <c r="F2" s="5"/>
      <c r="G2" s="5"/>
    </row>
    <row r="3" spans="1:9" ht="15.75" x14ac:dyDescent="0.25">
      <c r="A3" s="90" t="s">
        <v>33</v>
      </c>
      <c r="B3" s="90"/>
      <c r="C3" s="90"/>
      <c r="D3" s="90"/>
      <c r="E3" s="90"/>
      <c r="F3" s="90"/>
      <c r="G3" s="90"/>
    </row>
    <row r="4" spans="1:9" ht="18" x14ac:dyDescent="0.25">
      <c r="A4" s="5"/>
      <c r="B4" s="5"/>
      <c r="C4" s="5"/>
      <c r="D4" s="5"/>
      <c r="E4" s="5"/>
      <c r="F4" s="5"/>
      <c r="G4" s="5"/>
    </row>
    <row r="5" spans="1:9" ht="18" customHeight="1" x14ac:dyDescent="0.25">
      <c r="A5" s="90" t="s">
        <v>15</v>
      </c>
      <c r="B5" s="91"/>
      <c r="C5" s="91"/>
      <c r="D5" s="91"/>
      <c r="E5" s="91"/>
      <c r="F5" s="91"/>
      <c r="G5" s="91"/>
    </row>
    <row r="6" spans="1:9" ht="18" x14ac:dyDescent="0.25">
      <c r="A6" s="5"/>
      <c r="B6" s="5"/>
      <c r="C6" s="5"/>
      <c r="D6" s="5"/>
      <c r="E6" s="5"/>
      <c r="F6" s="5"/>
      <c r="G6" s="5"/>
    </row>
    <row r="7" spans="1:9" ht="15.75" x14ac:dyDescent="0.25">
      <c r="A7" s="90" t="s">
        <v>1</v>
      </c>
      <c r="B7" s="109"/>
      <c r="C7" s="109"/>
      <c r="D7" s="109"/>
      <c r="E7" s="109"/>
      <c r="F7" s="109"/>
      <c r="G7" s="109"/>
    </row>
    <row r="8" spans="1:9" ht="18" x14ac:dyDescent="0.25">
      <c r="A8" s="5"/>
      <c r="B8" s="5"/>
      <c r="C8" s="5"/>
      <c r="D8" s="5"/>
      <c r="E8" s="5"/>
      <c r="F8" s="5"/>
      <c r="G8" s="5"/>
    </row>
    <row r="9" spans="1:9" ht="25.5" x14ac:dyDescent="0.25">
      <c r="A9" s="21" t="s">
        <v>16</v>
      </c>
      <c r="B9" s="20" t="s">
        <v>17</v>
      </c>
      <c r="C9" s="20" t="s">
        <v>18</v>
      </c>
      <c r="D9" s="20" t="s">
        <v>14</v>
      </c>
      <c r="E9" s="20" t="s">
        <v>12</v>
      </c>
      <c r="F9" s="21" t="s">
        <v>13</v>
      </c>
      <c r="G9" s="21" t="s">
        <v>65</v>
      </c>
      <c r="H9" s="55" t="s">
        <v>78</v>
      </c>
    </row>
    <row r="10" spans="1:9" ht="15.75" customHeight="1" x14ac:dyDescent="0.25">
      <c r="A10" s="11">
        <v>6</v>
      </c>
      <c r="B10" s="11"/>
      <c r="C10" s="11"/>
      <c r="D10" s="11" t="s">
        <v>19</v>
      </c>
      <c r="E10" s="52">
        <v>6195415</v>
      </c>
      <c r="F10" s="52">
        <v>7399973</v>
      </c>
      <c r="G10" s="52">
        <v>6584756</v>
      </c>
      <c r="H10" s="69">
        <f>G10/F10</f>
        <v>0.88983513858766783</v>
      </c>
    </row>
    <row r="11" spans="1:9" ht="25.5" x14ac:dyDescent="0.25">
      <c r="A11" s="11"/>
      <c r="B11" s="15">
        <v>63</v>
      </c>
      <c r="C11" s="15"/>
      <c r="D11" s="15" t="s">
        <v>47</v>
      </c>
      <c r="E11" s="52">
        <v>5480257</v>
      </c>
      <c r="F11" s="52">
        <v>6601373</v>
      </c>
      <c r="G11" s="52">
        <v>5718081</v>
      </c>
      <c r="H11" s="69">
        <f t="shared" ref="H11:H28" si="0">G11/F11</f>
        <v>0.86619571413401419</v>
      </c>
    </row>
    <row r="12" spans="1:9" ht="25.5" x14ac:dyDescent="0.25">
      <c r="A12" s="11"/>
      <c r="B12" s="15">
        <v>636</v>
      </c>
      <c r="C12" s="15"/>
      <c r="D12" s="15" t="s">
        <v>80</v>
      </c>
      <c r="E12" s="52">
        <v>5480257</v>
      </c>
      <c r="F12" s="53">
        <v>6601373</v>
      </c>
      <c r="G12" s="53">
        <v>5718081</v>
      </c>
      <c r="H12" s="69">
        <f t="shared" si="0"/>
        <v>0.86619571413401419</v>
      </c>
    </row>
    <row r="13" spans="1:9" ht="25.5" x14ac:dyDescent="0.25">
      <c r="A13" s="11"/>
      <c r="B13" s="15">
        <v>6361</v>
      </c>
      <c r="C13" s="15"/>
      <c r="D13" s="15" t="s">
        <v>92</v>
      </c>
      <c r="E13" s="52">
        <v>5429565</v>
      </c>
      <c r="F13" s="52">
        <v>6331373</v>
      </c>
      <c r="G13" s="52">
        <v>5699012</v>
      </c>
      <c r="H13" s="69">
        <v>0.9</v>
      </c>
    </row>
    <row r="14" spans="1:9" ht="25.5" x14ac:dyDescent="0.25">
      <c r="A14" s="11"/>
      <c r="B14" s="15">
        <v>6362</v>
      </c>
      <c r="C14" s="15"/>
      <c r="D14" s="15" t="s">
        <v>93</v>
      </c>
      <c r="E14" s="52">
        <v>50692</v>
      </c>
      <c r="F14" s="52">
        <v>270000</v>
      </c>
      <c r="G14" s="52">
        <v>19069</v>
      </c>
      <c r="H14" s="69">
        <v>7.0000000000000007E-2</v>
      </c>
    </row>
    <row r="15" spans="1:9" x14ac:dyDescent="0.25">
      <c r="A15" s="11"/>
      <c r="B15" s="15">
        <v>64</v>
      </c>
      <c r="C15" s="15"/>
      <c r="D15" s="15" t="s">
        <v>52</v>
      </c>
      <c r="E15" s="52">
        <f>E17</f>
        <v>1</v>
      </c>
      <c r="F15" s="52">
        <v>100</v>
      </c>
      <c r="G15" s="52">
        <v>1</v>
      </c>
      <c r="H15" s="69">
        <v>0.01</v>
      </c>
    </row>
    <row r="16" spans="1:9" x14ac:dyDescent="0.25">
      <c r="A16" s="11"/>
      <c r="B16" s="15">
        <v>641</v>
      </c>
      <c r="C16" s="15"/>
      <c r="D16" s="15" t="s">
        <v>81</v>
      </c>
      <c r="E16" s="52">
        <v>1</v>
      </c>
      <c r="F16" s="52">
        <v>100</v>
      </c>
      <c r="G16" s="52">
        <v>1</v>
      </c>
      <c r="H16" s="69">
        <v>0.01</v>
      </c>
    </row>
    <row r="17" spans="1:10" ht="24.75" customHeight="1" x14ac:dyDescent="0.25">
      <c r="A17" s="11"/>
      <c r="B17" s="15">
        <v>6413</v>
      </c>
      <c r="C17" s="15"/>
      <c r="D17" s="15" t="s">
        <v>94</v>
      </c>
      <c r="E17" s="52">
        <v>1</v>
      </c>
      <c r="F17" s="53">
        <v>100</v>
      </c>
      <c r="G17" s="53">
        <v>1</v>
      </c>
      <c r="H17" s="69">
        <v>0.01</v>
      </c>
      <c r="J17" s="62"/>
    </row>
    <row r="18" spans="1:10" ht="25.5" x14ac:dyDescent="0.25">
      <c r="A18" s="11"/>
      <c r="B18" s="15">
        <v>65</v>
      </c>
      <c r="C18" s="15"/>
      <c r="D18" s="15" t="s">
        <v>85</v>
      </c>
      <c r="E18" s="52">
        <f>E20</f>
        <v>37661</v>
      </c>
      <c r="F18" s="52">
        <f t="shared" ref="F18" si="1">F20</f>
        <v>94500</v>
      </c>
      <c r="G18" s="52">
        <v>57202</v>
      </c>
      <c r="H18" s="69">
        <v>0.6</v>
      </c>
    </row>
    <row r="19" spans="1:10" x14ac:dyDescent="0.25">
      <c r="A19" s="11"/>
      <c r="B19" s="15">
        <v>652</v>
      </c>
      <c r="C19" s="15"/>
      <c r="D19" s="15" t="s">
        <v>86</v>
      </c>
      <c r="E19" s="52">
        <v>37661</v>
      </c>
      <c r="F19" s="52">
        <v>94500</v>
      </c>
      <c r="G19" s="52">
        <v>57202</v>
      </c>
      <c r="H19" s="69">
        <v>0.6</v>
      </c>
    </row>
    <row r="20" spans="1:10" x14ac:dyDescent="0.25">
      <c r="A20" s="11"/>
      <c r="B20" s="15">
        <v>6526</v>
      </c>
      <c r="C20" s="15"/>
      <c r="D20" s="15" t="s">
        <v>95</v>
      </c>
      <c r="E20" s="52">
        <v>37661</v>
      </c>
      <c r="F20" s="52">
        <v>94500</v>
      </c>
      <c r="G20" s="52">
        <v>57202</v>
      </c>
      <c r="H20" s="69">
        <v>0.6</v>
      </c>
    </row>
    <row r="21" spans="1:10" ht="38.25" x14ac:dyDescent="0.25">
      <c r="A21" s="12"/>
      <c r="B21" s="12">
        <v>66</v>
      </c>
      <c r="C21" s="13"/>
      <c r="D21" s="36" t="s">
        <v>53</v>
      </c>
      <c r="E21" s="52">
        <v>8475</v>
      </c>
      <c r="F21" s="52">
        <v>5500</v>
      </c>
      <c r="G21" s="52">
        <v>139232</v>
      </c>
      <c r="H21" s="69">
        <f t="shared" si="0"/>
        <v>25.31490909090909</v>
      </c>
      <c r="J21" s="54"/>
    </row>
    <row r="22" spans="1:10" ht="25.5" x14ac:dyDescent="0.25">
      <c r="A22" s="12"/>
      <c r="B22" s="12">
        <v>661</v>
      </c>
      <c r="C22" s="13"/>
      <c r="D22" s="36" t="s">
        <v>82</v>
      </c>
      <c r="E22" s="52">
        <v>340</v>
      </c>
      <c r="F22" s="52">
        <v>5500</v>
      </c>
      <c r="G22" s="52">
        <v>4615</v>
      </c>
      <c r="H22" s="69">
        <v>0.84</v>
      </c>
      <c r="J22" s="54"/>
    </row>
    <row r="23" spans="1:10" x14ac:dyDescent="0.25">
      <c r="A23" s="12"/>
      <c r="B23" s="12">
        <v>6615</v>
      </c>
      <c r="C23" s="13"/>
      <c r="D23" s="36" t="s">
        <v>96</v>
      </c>
      <c r="E23" s="52">
        <v>340</v>
      </c>
      <c r="F23" s="53">
        <v>5500</v>
      </c>
      <c r="G23" s="53">
        <v>4615</v>
      </c>
      <c r="H23" s="69">
        <f t="shared" si="0"/>
        <v>0.83909090909090911</v>
      </c>
    </row>
    <row r="24" spans="1:10" ht="38.25" x14ac:dyDescent="0.25">
      <c r="A24" s="12"/>
      <c r="B24" s="12">
        <v>663</v>
      </c>
      <c r="C24" s="13"/>
      <c r="D24" s="36" t="s">
        <v>83</v>
      </c>
      <c r="E24" s="52">
        <v>8135</v>
      </c>
      <c r="F24" s="53">
        <v>6000</v>
      </c>
      <c r="G24" s="53">
        <v>134618</v>
      </c>
      <c r="H24" s="69">
        <v>22.44</v>
      </c>
    </row>
    <row r="25" spans="1:10" x14ac:dyDescent="0.25">
      <c r="A25" s="12"/>
      <c r="B25" s="12">
        <v>6631</v>
      </c>
      <c r="C25" s="13"/>
      <c r="D25" s="36" t="s">
        <v>97</v>
      </c>
      <c r="E25" s="52">
        <v>3135</v>
      </c>
      <c r="F25" s="53">
        <v>6000</v>
      </c>
      <c r="G25" s="53">
        <v>6348</v>
      </c>
      <c r="H25" s="69">
        <f t="shared" si="0"/>
        <v>1.0580000000000001</v>
      </c>
    </row>
    <row r="26" spans="1:10" x14ac:dyDescent="0.25">
      <c r="A26" s="12"/>
      <c r="B26" s="12">
        <v>6632</v>
      </c>
      <c r="C26" s="13"/>
      <c r="D26" s="36" t="s">
        <v>98</v>
      </c>
      <c r="E26" s="52">
        <v>5000</v>
      </c>
      <c r="F26" s="52">
        <v>0</v>
      </c>
      <c r="G26" s="52">
        <v>128270</v>
      </c>
      <c r="H26" s="69">
        <v>0</v>
      </c>
    </row>
    <row r="27" spans="1:10" ht="25.5" x14ac:dyDescent="0.25">
      <c r="A27" s="12"/>
      <c r="B27" s="12">
        <v>67</v>
      </c>
      <c r="C27" s="13"/>
      <c r="D27" s="15" t="s">
        <v>48</v>
      </c>
      <c r="E27" s="52">
        <f>E28</f>
        <v>669020</v>
      </c>
      <c r="F27" s="52">
        <v>692500</v>
      </c>
      <c r="G27" s="52">
        <v>670240</v>
      </c>
      <c r="H27" s="69">
        <v>0.97</v>
      </c>
    </row>
    <row r="28" spans="1:10" ht="25.5" x14ac:dyDescent="0.25">
      <c r="A28" s="12"/>
      <c r="B28" s="12">
        <v>671</v>
      </c>
      <c r="C28" s="13"/>
      <c r="D28" s="15" t="s">
        <v>84</v>
      </c>
      <c r="E28" s="52">
        <v>669020</v>
      </c>
      <c r="F28" s="52">
        <v>692500</v>
      </c>
      <c r="G28" s="52">
        <v>670240</v>
      </c>
      <c r="H28" s="69">
        <f t="shared" si="0"/>
        <v>0.96785559566787005</v>
      </c>
    </row>
    <row r="29" spans="1:10" ht="25.5" x14ac:dyDescent="0.25">
      <c r="A29" s="12"/>
      <c r="B29" s="12">
        <v>6711</v>
      </c>
      <c r="C29" s="13"/>
      <c r="D29" s="15" t="s">
        <v>99</v>
      </c>
      <c r="E29" s="52">
        <v>628028</v>
      </c>
      <c r="F29" s="52">
        <v>642500</v>
      </c>
      <c r="G29" s="52">
        <v>670240</v>
      </c>
      <c r="H29" s="69">
        <v>0.97</v>
      </c>
    </row>
    <row r="30" spans="1:10" ht="25.5" x14ac:dyDescent="0.25">
      <c r="A30" s="12"/>
      <c r="B30" s="12">
        <v>6712</v>
      </c>
      <c r="C30" s="13"/>
      <c r="D30" s="15" t="s">
        <v>100</v>
      </c>
      <c r="E30" s="52">
        <v>40992</v>
      </c>
      <c r="F30" s="52">
        <v>50000</v>
      </c>
      <c r="G30" s="52">
        <v>0</v>
      </c>
      <c r="H30" s="69">
        <v>0</v>
      </c>
    </row>
    <row r="31" spans="1:10" x14ac:dyDescent="0.25">
      <c r="A31" s="12"/>
      <c r="B31" s="12"/>
      <c r="C31" s="13"/>
      <c r="D31" s="15"/>
      <c r="E31" s="52"/>
      <c r="F31" s="52"/>
      <c r="G31" s="52"/>
      <c r="H31" s="69"/>
    </row>
    <row r="33" spans="1:11" ht="15.75" x14ac:dyDescent="0.25">
      <c r="A33" s="90" t="s">
        <v>21</v>
      </c>
      <c r="B33" s="109"/>
      <c r="C33" s="109"/>
      <c r="D33" s="109"/>
      <c r="E33" s="109"/>
      <c r="F33" s="109"/>
      <c r="G33" s="109"/>
    </row>
    <row r="34" spans="1:11" ht="18" x14ac:dyDescent="0.25">
      <c r="A34" s="5"/>
      <c r="B34" s="5"/>
      <c r="C34" s="5"/>
      <c r="D34" s="5"/>
      <c r="E34" s="5"/>
      <c r="F34" s="5"/>
      <c r="G34" s="5"/>
    </row>
    <row r="35" spans="1:11" ht="25.5" x14ac:dyDescent="0.25">
      <c r="A35" s="21" t="s">
        <v>16</v>
      </c>
      <c r="B35" s="20" t="s">
        <v>17</v>
      </c>
      <c r="C35" s="20" t="s">
        <v>18</v>
      </c>
      <c r="D35" s="20" t="s">
        <v>22</v>
      </c>
      <c r="E35" s="20" t="s">
        <v>12</v>
      </c>
      <c r="F35" s="21" t="s">
        <v>13</v>
      </c>
      <c r="G35" s="21" t="s">
        <v>65</v>
      </c>
      <c r="H35" s="55" t="s">
        <v>78</v>
      </c>
    </row>
    <row r="36" spans="1:11" ht="15.75" customHeight="1" x14ac:dyDescent="0.25">
      <c r="A36" s="11">
        <v>3</v>
      </c>
      <c r="B36" s="11"/>
      <c r="C36" s="11"/>
      <c r="D36" s="11" t="s">
        <v>23</v>
      </c>
      <c r="E36" s="52">
        <f>SUM(E37+E47+E78+E82)</f>
        <v>6113162</v>
      </c>
      <c r="F36" s="52">
        <v>7121093</v>
      </c>
      <c r="G36" s="52">
        <v>6544676</v>
      </c>
      <c r="H36" s="69">
        <f>G36/F36</f>
        <v>0.91905498214950987</v>
      </c>
    </row>
    <row r="37" spans="1:11" ht="15.75" customHeight="1" x14ac:dyDescent="0.25">
      <c r="A37" s="11"/>
      <c r="B37" s="15">
        <v>31</v>
      </c>
      <c r="C37" s="15"/>
      <c r="D37" s="15" t="s">
        <v>24</v>
      </c>
      <c r="E37" s="52">
        <v>4540041</v>
      </c>
      <c r="F37" s="53">
        <v>6255171</v>
      </c>
      <c r="G37" s="53">
        <v>5502539</v>
      </c>
      <c r="H37" s="69">
        <f t="shared" ref="H37:H95" si="2">G37/F37</f>
        <v>0.8796784292547718</v>
      </c>
    </row>
    <row r="38" spans="1:11" ht="15.75" customHeight="1" x14ac:dyDescent="0.25">
      <c r="A38" s="11"/>
      <c r="B38" s="15">
        <v>311</v>
      </c>
      <c r="C38" s="15"/>
      <c r="D38" s="15" t="s">
        <v>66</v>
      </c>
      <c r="E38" s="52">
        <v>4271829</v>
      </c>
      <c r="F38" s="53">
        <v>5221996</v>
      </c>
      <c r="G38" s="53">
        <v>4532112</v>
      </c>
      <c r="H38" s="69">
        <f t="shared" si="2"/>
        <v>0.86788883024805075</v>
      </c>
      <c r="I38"/>
      <c r="K38"/>
    </row>
    <row r="39" spans="1:11" ht="15.75" customHeight="1" x14ac:dyDescent="0.25">
      <c r="A39" s="11"/>
      <c r="B39" s="15">
        <v>3111</v>
      </c>
      <c r="C39" s="15"/>
      <c r="D39" s="15" t="s">
        <v>101</v>
      </c>
      <c r="E39" s="82">
        <v>4216046</v>
      </c>
      <c r="F39" s="53">
        <v>5156996</v>
      </c>
      <c r="G39" s="53">
        <v>4469892</v>
      </c>
      <c r="H39" s="69">
        <v>0.87</v>
      </c>
      <c r="I39"/>
      <c r="K39"/>
    </row>
    <row r="40" spans="1:11" ht="15.75" customHeight="1" x14ac:dyDescent="0.25">
      <c r="A40" s="11"/>
      <c r="B40" s="15">
        <v>3113</v>
      </c>
      <c r="C40" s="15"/>
      <c r="D40" s="15" t="s">
        <v>102</v>
      </c>
      <c r="E40" s="52">
        <v>44502</v>
      </c>
      <c r="F40" s="53">
        <v>48500</v>
      </c>
      <c r="G40" s="53">
        <v>46945</v>
      </c>
      <c r="H40" s="69">
        <v>0.97</v>
      </c>
      <c r="I40"/>
      <c r="K40"/>
    </row>
    <row r="41" spans="1:11" ht="15.75" customHeight="1" x14ac:dyDescent="0.25">
      <c r="A41" s="11"/>
      <c r="B41" s="15">
        <v>3114</v>
      </c>
      <c r="C41" s="15"/>
      <c r="D41" s="15" t="s">
        <v>103</v>
      </c>
      <c r="E41" s="52">
        <v>11281</v>
      </c>
      <c r="F41" s="53">
        <v>16500</v>
      </c>
      <c r="G41" s="53">
        <v>15275</v>
      </c>
      <c r="H41" s="69">
        <v>0.93</v>
      </c>
      <c r="I41"/>
      <c r="K41"/>
    </row>
    <row r="42" spans="1:11" ht="15.75" customHeight="1" x14ac:dyDescent="0.25">
      <c r="A42" s="11"/>
      <c r="B42" s="15">
        <v>312</v>
      </c>
      <c r="C42" s="15"/>
      <c r="D42" s="15" t="s">
        <v>67</v>
      </c>
      <c r="E42" s="52">
        <v>196351</v>
      </c>
      <c r="F42" s="53">
        <v>265025</v>
      </c>
      <c r="G42" s="53">
        <v>222604</v>
      </c>
      <c r="H42" s="69">
        <f t="shared" si="2"/>
        <v>0.83993585510800872</v>
      </c>
      <c r="I42"/>
      <c r="K42"/>
    </row>
    <row r="43" spans="1:11" ht="15.75" customHeight="1" x14ac:dyDescent="0.25">
      <c r="A43" s="11"/>
      <c r="B43" s="15">
        <v>3121</v>
      </c>
      <c r="C43" s="15"/>
      <c r="D43" s="15" t="s">
        <v>67</v>
      </c>
      <c r="E43" s="52">
        <v>196351</v>
      </c>
      <c r="F43" s="53">
        <v>265025</v>
      </c>
      <c r="G43" s="53">
        <v>222604</v>
      </c>
      <c r="H43" s="69">
        <v>0.84</v>
      </c>
      <c r="I43"/>
      <c r="K43"/>
    </row>
    <row r="44" spans="1:11" ht="15.75" customHeight="1" x14ac:dyDescent="0.25">
      <c r="A44" s="11"/>
      <c r="B44" s="15">
        <v>313</v>
      </c>
      <c r="C44" s="15"/>
      <c r="D44" s="15" t="s">
        <v>68</v>
      </c>
      <c r="E44" s="52">
        <v>71861</v>
      </c>
      <c r="F44" s="53">
        <v>768150</v>
      </c>
      <c r="G44" s="53">
        <v>747823</v>
      </c>
      <c r="H44" s="69">
        <f t="shared" si="2"/>
        <v>0.9735377204972987</v>
      </c>
      <c r="I44"/>
      <c r="K44"/>
    </row>
    <row r="45" spans="1:11" ht="15.75" customHeight="1" x14ac:dyDescent="0.25">
      <c r="A45" s="11"/>
      <c r="B45" s="15">
        <v>3132</v>
      </c>
      <c r="C45" s="15"/>
      <c r="D45" s="15" t="s">
        <v>104</v>
      </c>
      <c r="E45" s="52">
        <v>71611</v>
      </c>
      <c r="F45" s="53">
        <v>768150</v>
      </c>
      <c r="G45" s="53">
        <v>747763</v>
      </c>
      <c r="H45" s="69">
        <v>0.97</v>
      </c>
      <c r="I45"/>
      <c r="K45"/>
    </row>
    <row r="46" spans="1:11" ht="24" customHeight="1" x14ac:dyDescent="0.25">
      <c r="A46" s="11"/>
      <c r="B46" s="15">
        <v>3133</v>
      </c>
      <c r="C46" s="15"/>
      <c r="D46" s="15" t="s">
        <v>142</v>
      </c>
      <c r="E46" s="52">
        <v>250</v>
      </c>
      <c r="F46" s="53">
        <v>0</v>
      </c>
      <c r="G46" s="53">
        <v>60</v>
      </c>
      <c r="H46" s="69">
        <v>0</v>
      </c>
      <c r="I46"/>
      <c r="K46"/>
    </row>
    <row r="47" spans="1:11" x14ac:dyDescent="0.25">
      <c r="A47" s="12"/>
      <c r="B47" s="12">
        <v>32</v>
      </c>
      <c r="C47" s="13"/>
      <c r="D47" s="12" t="s">
        <v>36</v>
      </c>
      <c r="E47" s="52">
        <f>SUM(E48:E71)</f>
        <v>1477980</v>
      </c>
      <c r="F47" s="53">
        <v>862222</v>
      </c>
      <c r="G47" s="53">
        <v>935789</v>
      </c>
      <c r="H47" s="69">
        <f t="shared" si="2"/>
        <v>1.0853225735367458</v>
      </c>
      <c r="I47"/>
      <c r="K47"/>
    </row>
    <row r="48" spans="1:11" x14ac:dyDescent="0.25">
      <c r="A48" s="12"/>
      <c r="B48" s="12">
        <v>321</v>
      </c>
      <c r="C48" s="13"/>
      <c r="D48" s="12" t="s">
        <v>69</v>
      </c>
      <c r="E48" s="52">
        <v>121385</v>
      </c>
      <c r="F48" s="53">
        <v>186200</v>
      </c>
      <c r="G48" s="53">
        <v>154850</v>
      </c>
      <c r="H48" s="69">
        <f t="shared" si="2"/>
        <v>0.83163265306122447</v>
      </c>
      <c r="I48"/>
      <c r="K48"/>
    </row>
    <row r="49" spans="1:11" x14ac:dyDescent="0.25">
      <c r="A49" s="12"/>
      <c r="B49" s="12">
        <v>3211</v>
      </c>
      <c r="C49" s="13"/>
      <c r="D49" s="12" t="s">
        <v>105</v>
      </c>
      <c r="E49" s="52">
        <v>17693</v>
      </c>
      <c r="F49" s="53">
        <v>36600</v>
      </c>
      <c r="G49" s="53">
        <v>28651</v>
      </c>
      <c r="H49" s="69">
        <v>0.79</v>
      </c>
      <c r="I49"/>
      <c r="K49"/>
    </row>
    <row r="50" spans="1:11" ht="25.5" x14ac:dyDescent="0.25">
      <c r="A50" s="12"/>
      <c r="B50" s="12">
        <v>3212</v>
      </c>
      <c r="C50" s="13"/>
      <c r="D50" s="84" t="s">
        <v>106</v>
      </c>
      <c r="E50" s="52">
        <v>94319</v>
      </c>
      <c r="F50" s="53">
        <v>140000</v>
      </c>
      <c r="G50" s="53">
        <v>117370</v>
      </c>
      <c r="H50" s="69">
        <v>0.84</v>
      </c>
      <c r="I50"/>
      <c r="K50"/>
    </row>
    <row r="51" spans="1:11" x14ac:dyDescent="0.25">
      <c r="A51" s="12"/>
      <c r="B51" s="12">
        <v>3213</v>
      </c>
      <c r="C51" s="13"/>
      <c r="D51" s="12" t="s">
        <v>107</v>
      </c>
      <c r="E51" s="52">
        <v>2973</v>
      </c>
      <c r="F51" s="53">
        <v>5100</v>
      </c>
      <c r="G51" s="53">
        <v>2279</v>
      </c>
      <c r="H51" s="69">
        <v>0.45</v>
      </c>
      <c r="I51"/>
      <c r="K51"/>
    </row>
    <row r="52" spans="1:11" x14ac:dyDescent="0.25">
      <c r="A52" s="12"/>
      <c r="B52" s="12">
        <v>3214</v>
      </c>
      <c r="C52" s="13"/>
      <c r="D52" s="12" t="s">
        <v>108</v>
      </c>
      <c r="E52" s="52">
        <v>6400</v>
      </c>
      <c r="F52" s="53">
        <v>4500</v>
      </c>
      <c r="G52" s="53">
        <v>6550</v>
      </c>
      <c r="H52" s="69">
        <v>1.45</v>
      </c>
      <c r="I52"/>
      <c r="K52"/>
    </row>
    <row r="53" spans="1:11" x14ac:dyDescent="0.25">
      <c r="A53" s="12"/>
      <c r="B53" s="12">
        <v>322</v>
      </c>
      <c r="C53" s="13"/>
      <c r="D53" s="12" t="s">
        <v>70</v>
      </c>
      <c r="E53" s="52">
        <v>476870</v>
      </c>
      <c r="F53" s="53">
        <v>518528</v>
      </c>
      <c r="G53" s="53">
        <v>595758</v>
      </c>
      <c r="H53" s="69">
        <f t="shared" si="2"/>
        <v>1.1489408479387806</v>
      </c>
      <c r="I53"/>
      <c r="K53"/>
    </row>
    <row r="54" spans="1:11" x14ac:dyDescent="0.25">
      <c r="A54" s="12"/>
      <c r="B54" s="12">
        <v>3221</v>
      </c>
      <c r="C54" s="13"/>
      <c r="D54" s="12" t="s">
        <v>109</v>
      </c>
      <c r="E54" s="52">
        <v>87128</v>
      </c>
      <c r="F54" s="53">
        <v>93578</v>
      </c>
      <c r="G54" s="53">
        <v>84940</v>
      </c>
      <c r="H54" s="69">
        <v>0.91</v>
      </c>
      <c r="I54"/>
      <c r="K54"/>
    </row>
    <row r="55" spans="1:11" x14ac:dyDescent="0.25">
      <c r="A55" s="12"/>
      <c r="B55" s="12">
        <v>3222</v>
      </c>
      <c r="C55" s="13"/>
      <c r="D55" s="12" t="s">
        <v>110</v>
      </c>
      <c r="E55" s="52">
        <v>155726</v>
      </c>
      <c r="F55" s="53">
        <v>161030</v>
      </c>
      <c r="G55" s="53">
        <v>186388</v>
      </c>
      <c r="H55" s="69">
        <v>1.1599999999999999</v>
      </c>
      <c r="I55"/>
      <c r="K55"/>
    </row>
    <row r="56" spans="1:11" x14ac:dyDescent="0.25">
      <c r="A56" s="12"/>
      <c r="B56" s="12">
        <v>3223</v>
      </c>
      <c r="C56" s="13"/>
      <c r="D56" s="12" t="s">
        <v>111</v>
      </c>
      <c r="E56" s="52">
        <v>219763</v>
      </c>
      <c r="F56" s="53">
        <v>239920</v>
      </c>
      <c r="G56" s="53">
        <v>308971</v>
      </c>
      <c r="H56" s="69">
        <v>1.29</v>
      </c>
      <c r="I56"/>
      <c r="K56"/>
    </row>
    <row r="57" spans="1:11" ht="25.5" x14ac:dyDescent="0.25">
      <c r="A57" s="12"/>
      <c r="B57" s="12">
        <v>3224</v>
      </c>
      <c r="C57" s="13"/>
      <c r="D57" s="84" t="s">
        <v>112</v>
      </c>
      <c r="E57" s="52">
        <v>11332</v>
      </c>
      <c r="F57" s="53">
        <v>19000</v>
      </c>
      <c r="G57" s="53">
        <v>5760</v>
      </c>
      <c r="H57" s="69">
        <v>0.3</v>
      </c>
      <c r="I57"/>
      <c r="K57"/>
    </row>
    <row r="58" spans="1:11" x14ac:dyDescent="0.25">
      <c r="A58" s="12"/>
      <c r="B58" s="12">
        <v>3225</v>
      </c>
      <c r="C58" s="13"/>
      <c r="D58" s="12" t="s">
        <v>113</v>
      </c>
      <c r="E58" s="52">
        <v>645</v>
      </c>
      <c r="F58" s="53">
        <v>3000</v>
      </c>
      <c r="G58" s="53">
        <v>9474</v>
      </c>
      <c r="H58" s="69">
        <v>3.16</v>
      </c>
      <c r="I58"/>
      <c r="K58"/>
    </row>
    <row r="59" spans="1:11" x14ac:dyDescent="0.25">
      <c r="A59" s="12"/>
      <c r="B59" s="12">
        <v>3227</v>
      </c>
      <c r="C59" s="13"/>
      <c r="D59" s="12" t="s">
        <v>114</v>
      </c>
      <c r="E59" s="52">
        <v>2276</v>
      </c>
      <c r="F59" s="53">
        <v>2000</v>
      </c>
      <c r="G59" s="53">
        <v>225</v>
      </c>
      <c r="H59" s="69">
        <v>0.11</v>
      </c>
      <c r="I59"/>
      <c r="K59"/>
    </row>
    <row r="60" spans="1:11" x14ac:dyDescent="0.25">
      <c r="A60" s="12"/>
      <c r="B60" s="12">
        <v>323</v>
      </c>
      <c r="C60" s="13"/>
      <c r="D60" s="12" t="s">
        <v>71</v>
      </c>
      <c r="E60" s="52">
        <v>115416</v>
      </c>
      <c r="F60" s="53">
        <v>126585</v>
      </c>
      <c r="G60" s="53">
        <v>145121</v>
      </c>
      <c r="H60" s="69">
        <f t="shared" si="2"/>
        <v>1.1464312517280879</v>
      </c>
      <c r="I60"/>
      <c r="K60"/>
    </row>
    <row r="61" spans="1:11" x14ac:dyDescent="0.25">
      <c r="A61" s="12"/>
      <c r="B61" s="12">
        <v>3231</v>
      </c>
      <c r="C61" s="13"/>
      <c r="D61" s="12" t="s">
        <v>115</v>
      </c>
      <c r="E61" s="52">
        <v>5925</v>
      </c>
      <c r="F61" s="53">
        <v>10900</v>
      </c>
      <c r="G61" s="53">
        <v>6184</v>
      </c>
      <c r="H61" s="69">
        <v>0.56999999999999995</v>
      </c>
      <c r="I61"/>
      <c r="K61"/>
    </row>
    <row r="62" spans="1:11" x14ac:dyDescent="0.25">
      <c r="A62" s="12"/>
      <c r="B62" s="12">
        <v>3232</v>
      </c>
      <c r="C62" s="13"/>
      <c r="D62" s="12" t="s">
        <v>116</v>
      </c>
      <c r="E62" s="52">
        <v>38483</v>
      </c>
      <c r="F62" s="53">
        <v>31000</v>
      </c>
      <c r="G62" s="53">
        <v>33607</v>
      </c>
      <c r="H62" s="69">
        <v>1.08</v>
      </c>
      <c r="I62"/>
      <c r="K62"/>
    </row>
    <row r="63" spans="1:11" x14ac:dyDescent="0.25">
      <c r="A63" s="12"/>
      <c r="B63" s="12">
        <v>3233</v>
      </c>
      <c r="C63" s="13"/>
      <c r="D63" s="12" t="s">
        <v>117</v>
      </c>
      <c r="E63" s="52">
        <v>960</v>
      </c>
      <c r="F63" s="53">
        <v>960</v>
      </c>
      <c r="G63" s="53">
        <v>960</v>
      </c>
      <c r="H63" s="69">
        <v>1</v>
      </c>
      <c r="I63"/>
      <c r="K63"/>
    </row>
    <row r="64" spans="1:11" x14ac:dyDescent="0.25">
      <c r="A64" s="12"/>
      <c r="B64" s="12">
        <v>3234</v>
      </c>
      <c r="C64" s="13"/>
      <c r="D64" s="12" t="s">
        <v>118</v>
      </c>
      <c r="E64" s="52">
        <v>24875</v>
      </c>
      <c r="F64" s="53">
        <v>32770</v>
      </c>
      <c r="G64" s="53">
        <v>31865</v>
      </c>
      <c r="H64" s="69">
        <v>0.97</v>
      </c>
      <c r="I64"/>
      <c r="K64"/>
    </row>
    <row r="65" spans="1:11" x14ac:dyDescent="0.25">
      <c r="A65" s="12"/>
      <c r="B65" s="12">
        <v>3235</v>
      </c>
      <c r="C65" s="13"/>
      <c r="D65" s="12" t="s">
        <v>119</v>
      </c>
      <c r="E65" s="52">
        <v>0</v>
      </c>
      <c r="F65" s="53">
        <v>10500</v>
      </c>
      <c r="G65" s="53">
        <v>7708</v>
      </c>
      <c r="H65" s="69">
        <v>0.73</v>
      </c>
      <c r="I65"/>
      <c r="K65"/>
    </row>
    <row r="66" spans="1:11" x14ac:dyDescent="0.25">
      <c r="A66" s="12"/>
      <c r="B66" s="12">
        <v>3236</v>
      </c>
      <c r="C66" s="13"/>
      <c r="D66" s="12" t="s">
        <v>120</v>
      </c>
      <c r="E66" s="52">
        <v>15612</v>
      </c>
      <c r="F66" s="53">
        <v>9300</v>
      </c>
      <c r="G66" s="53">
        <v>21255</v>
      </c>
      <c r="H66" s="69">
        <v>2.2799999999999998</v>
      </c>
      <c r="I66"/>
      <c r="K66"/>
    </row>
    <row r="67" spans="1:11" x14ac:dyDescent="0.25">
      <c r="A67" s="12"/>
      <c r="B67" s="12">
        <v>3237</v>
      </c>
      <c r="C67" s="13"/>
      <c r="D67" s="12" t="s">
        <v>121</v>
      </c>
      <c r="E67" s="52">
        <v>7280</v>
      </c>
      <c r="F67" s="53">
        <v>6700</v>
      </c>
      <c r="G67" s="53">
        <v>4239</v>
      </c>
      <c r="H67" s="69">
        <v>0.63</v>
      </c>
      <c r="I67"/>
      <c r="K67"/>
    </row>
    <row r="68" spans="1:11" x14ac:dyDescent="0.25">
      <c r="A68" s="12"/>
      <c r="B68" s="12">
        <v>3238</v>
      </c>
      <c r="C68" s="13"/>
      <c r="D68" s="12" t="s">
        <v>122</v>
      </c>
      <c r="E68" s="52">
        <v>11496</v>
      </c>
      <c r="F68" s="53">
        <v>9455</v>
      </c>
      <c r="G68" s="53">
        <v>11831</v>
      </c>
      <c r="H68" s="69">
        <v>1.25</v>
      </c>
      <c r="I68"/>
      <c r="K68"/>
    </row>
    <row r="69" spans="1:11" x14ac:dyDescent="0.25">
      <c r="A69" s="12"/>
      <c r="B69" s="12">
        <v>3239</v>
      </c>
      <c r="C69" s="13"/>
      <c r="D69" s="12" t="s">
        <v>123</v>
      </c>
      <c r="E69" s="52">
        <v>10785</v>
      </c>
      <c r="F69" s="53">
        <v>15000</v>
      </c>
      <c r="G69" s="53">
        <v>27472</v>
      </c>
      <c r="H69" s="69">
        <v>1.83</v>
      </c>
      <c r="I69"/>
      <c r="K69"/>
    </row>
    <row r="70" spans="1:11" x14ac:dyDescent="0.25">
      <c r="A70" s="12"/>
      <c r="B70" s="12">
        <v>324</v>
      </c>
      <c r="C70" s="13"/>
      <c r="D70" s="12" t="s">
        <v>72</v>
      </c>
      <c r="E70" s="52">
        <v>0</v>
      </c>
      <c r="F70" s="53">
        <v>0</v>
      </c>
      <c r="G70" s="53">
        <v>0</v>
      </c>
      <c r="H70" s="69">
        <v>0</v>
      </c>
      <c r="I70"/>
      <c r="K70"/>
    </row>
    <row r="71" spans="1:11" x14ac:dyDescent="0.25">
      <c r="A71" s="12"/>
      <c r="B71" s="12">
        <v>329</v>
      </c>
      <c r="C71" s="13"/>
      <c r="D71" s="12" t="s">
        <v>73</v>
      </c>
      <c r="E71" s="52">
        <v>50638</v>
      </c>
      <c r="F71" s="53">
        <v>30909</v>
      </c>
      <c r="G71" s="53">
        <v>40060</v>
      </c>
      <c r="H71" s="69">
        <v>1.29</v>
      </c>
      <c r="I71"/>
      <c r="K71"/>
    </row>
    <row r="72" spans="1:11" x14ac:dyDescent="0.25">
      <c r="A72" s="12"/>
      <c r="B72" s="12">
        <v>3292</v>
      </c>
      <c r="C72" s="13"/>
      <c r="D72" s="12" t="s">
        <v>124</v>
      </c>
      <c r="E72" s="52">
        <v>4163</v>
      </c>
      <c r="F72" s="53">
        <v>4809</v>
      </c>
      <c r="G72" s="53">
        <v>4223</v>
      </c>
      <c r="H72" s="69">
        <v>0.88</v>
      </c>
      <c r="I72"/>
      <c r="K72"/>
    </row>
    <row r="73" spans="1:11" x14ac:dyDescent="0.25">
      <c r="A73" s="12"/>
      <c r="B73" s="12">
        <v>3293</v>
      </c>
      <c r="C73" s="13"/>
      <c r="D73" s="12" t="s">
        <v>125</v>
      </c>
      <c r="E73" s="52">
        <v>0</v>
      </c>
      <c r="F73" s="53">
        <v>3300</v>
      </c>
      <c r="G73" s="53">
        <v>0</v>
      </c>
      <c r="H73" s="69">
        <v>0</v>
      </c>
      <c r="I73"/>
      <c r="K73"/>
    </row>
    <row r="74" spans="1:11" x14ac:dyDescent="0.25">
      <c r="A74" s="12"/>
      <c r="B74" s="12">
        <v>3294</v>
      </c>
      <c r="C74" s="13"/>
      <c r="D74" s="12" t="s">
        <v>126</v>
      </c>
      <c r="E74" s="52">
        <v>1100</v>
      </c>
      <c r="F74" s="53">
        <v>1800</v>
      </c>
      <c r="G74" s="53">
        <v>1300</v>
      </c>
      <c r="H74" s="69">
        <v>0.72</v>
      </c>
      <c r="I74"/>
      <c r="K74"/>
    </row>
    <row r="75" spans="1:11" x14ac:dyDescent="0.25">
      <c r="A75" s="12"/>
      <c r="B75" s="12">
        <v>3295</v>
      </c>
      <c r="C75" s="13"/>
      <c r="D75" s="12" t="s">
        <v>127</v>
      </c>
      <c r="E75" s="52">
        <v>10162</v>
      </c>
      <c r="F75" s="53">
        <v>16000</v>
      </c>
      <c r="G75" s="53">
        <v>11162</v>
      </c>
      <c r="H75" s="69">
        <v>0.7</v>
      </c>
      <c r="I75"/>
      <c r="K75"/>
    </row>
    <row r="76" spans="1:11" x14ac:dyDescent="0.25">
      <c r="A76" s="12"/>
      <c r="B76" s="12">
        <v>3296</v>
      </c>
      <c r="C76" s="13"/>
      <c r="D76" s="12" t="s">
        <v>128</v>
      </c>
      <c r="E76" s="52">
        <v>7812</v>
      </c>
      <c r="F76" s="53">
        <v>0</v>
      </c>
      <c r="G76" s="53">
        <v>2250</v>
      </c>
      <c r="H76" s="69">
        <v>0</v>
      </c>
      <c r="I76"/>
      <c r="K76"/>
    </row>
    <row r="77" spans="1:11" x14ac:dyDescent="0.25">
      <c r="A77" s="12"/>
      <c r="B77" s="12">
        <v>3299</v>
      </c>
      <c r="C77" s="13"/>
      <c r="D77" s="12" t="s">
        <v>73</v>
      </c>
      <c r="E77" s="52">
        <v>27401</v>
      </c>
      <c r="F77" s="53">
        <v>5000</v>
      </c>
      <c r="G77" s="53">
        <v>21125</v>
      </c>
      <c r="H77" s="69">
        <v>4.22</v>
      </c>
      <c r="I77"/>
      <c r="K77"/>
    </row>
    <row r="78" spans="1:11" x14ac:dyDescent="0.25">
      <c r="A78" s="12"/>
      <c r="B78" s="12">
        <v>34</v>
      </c>
      <c r="C78" s="13"/>
      <c r="D78" s="12" t="s">
        <v>54</v>
      </c>
      <c r="E78" s="52">
        <f>E79</f>
        <v>8311</v>
      </c>
      <c r="F78" s="53">
        <v>3700</v>
      </c>
      <c r="G78" s="53">
        <v>4885</v>
      </c>
      <c r="H78" s="69">
        <f t="shared" si="2"/>
        <v>1.3202702702702702</v>
      </c>
      <c r="I78"/>
      <c r="K78"/>
    </row>
    <row r="79" spans="1:11" x14ac:dyDescent="0.25">
      <c r="A79" s="12"/>
      <c r="B79" s="12">
        <v>343</v>
      </c>
      <c r="C79" s="13"/>
      <c r="D79" s="12" t="s">
        <v>74</v>
      </c>
      <c r="E79" s="52">
        <v>8311</v>
      </c>
      <c r="F79" s="53">
        <v>3700</v>
      </c>
      <c r="G79" s="53">
        <v>4885</v>
      </c>
      <c r="H79" s="69">
        <f t="shared" si="2"/>
        <v>1.3202702702702702</v>
      </c>
      <c r="I79"/>
      <c r="K79"/>
    </row>
    <row r="80" spans="1:11" x14ac:dyDescent="0.25">
      <c r="A80" s="12"/>
      <c r="B80" s="12">
        <v>3431</v>
      </c>
      <c r="C80" s="13"/>
      <c r="D80" s="12" t="s">
        <v>129</v>
      </c>
      <c r="E80" s="52">
        <v>3383</v>
      </c>
      <c r="F80" s="53">
        <v>3700</v>
      </c>
      <c r="G80" s="53">
        <v>3446</v>
      </c>
      <c r="H80" s="69">
        <v>0.93</v>
      </c>
      <c r="I80"/>
      <c r="K80"/>
    </row>
    <row r="81" spans="1:11" x14ac:dyDescent="0.25">
      <c r="A81" s="12"/>
      <c r="B81" s="12">
        <v>3433</v>
      </c>
      <c r="C81" s="13"/>
      <c r="D81" s="12" t="s">
        <v>130</v>
      </c>
      <c r="E81" s="52">
        <v>4928</v>
      </c>
      <c r="F81" s="53">
        <v>0</v>
      </c>
      <c r="G81" s="53">
        <v>1439</v>
      </c>
      <c r="H81" s="69">
        <v>0</v>
      </c>
      <c r="I81"/>
      <c r="K81"/>
    </row>
    <row r="82" spans="1:11" ht="25.5" x14ac:dyDescent="0.25">
      <c r="A82" s="12"/>
      <c r="B82" s="12">
        <v>37</v>
      </c>
      <c r="C82" s="13"/>
      <c r="D82" s="37" t="s">
        <v>55</v>
      </c>
      <c r="E82" s="52">
        <f>E83</f>
        <v>86830</v>
      </c>
      <c r="F82" s="53">
        <v>0</v>
      </c>
      <c r="G82" s="53">
        <v>101463</v>
      </c>
      <c r="H82" s="69">
        <v>0</v>
      </c>
      <c r="I82"/>
      <c r="K82"/>
    </row>
    <row r="83" spans="1:11" ht="25.5" x14ac:dyDescent="0.25">
      <c r="A83" s="12"/>
      <c r="B83" s="12">
        <v>372</v>
      </c>
      <c r="C83" s="13"/>
      <c r="D83" s="37" t="s">
        <v>131</v>
      </c>
      <c r="E83" s="52">
        <v>86830</v>
      </c>
      <c r="F83" s="52">
        <v>0</v>
      </c>
      <c r="G83" s="52">
        <v>101463</v>
      </c>
      <c r="H83" s="69">
        <v>0</v>
      </c>
      <c r="I83"/>
      <c r="K83"/>
    </row>
    <row r="84" spans="1:11" x14ac:dyDescent="0.25">
      <c r="A84" s="12"/>
      <c r="B84" s="12">
        <v>3722</v>
      </c>
      <c r="C84" s="13"/>
      <c r="D84" s="37" t="s">
        <v>132</v>
      </c>
      <c r="E84" s="52">
        <v>86830</v>
      </c>
      <c r="F84" s="52">
        <v>0</v>
      </c>
      <c r="G84" s="52">
        <v>101463</v>
      </c>
      <c r="H84" s="69">
        <v>0</v>
      </c>
      <c r="I84"/>
      <c r="K84"/>
    </row>
    <row r="85" spans="1:11" x14ac:dyDescent="0.25">
      <c r="A85" s="14">
        <v>4</v>
      </c>
      <c r="B85" s="14"/>
      <c r="C85" s="14"/>
      <c r="D85" s="23" t="s">
        <v>25</v>
      </c>
      <c r="E85" s="52">
        <f>E86+E97</f>
        <v>132459</v>
      </c>
      <c r="F85" s="52">
        <v>278880</v>
      </c>
      <c r="G85" s="52">
        <v>227694</v>
      </c>
      <c r="H85" s="69">
        <f t="shared" si="2"/>
        <v>0.81645869191049913</v>
      </c>
      <c r="I85"/>
      <c r="K85"/>
    </row>
    <row r="86" spans="1:11" ht="26.25" x14ac:dyDescent="0.25">
      <c r="A86" s="15"/>
      <c r="B86" s="15">
        <v>42</v>
      </c>
      <c r="C86" s="15"/>
      <c r="D86" s="38" t="s">
        <v>49</v>
      </c>
      <c r="E86" s="52">
        <v>132459</v>
      </c>
      <c r="F86" s="53">
        <v>278880</v>
      </c>
      <c r="G86" s="53">
        <v>227694</v>
      </c>
      <c r="H86" s="69">
        <f t="shared" si="2"/>
        <v>0.81645869191049913</v>
      </c>
      <c r="I86"/>
      <c r="K86"/>
    </row>
    <row r="87" spans="1:11" x14ac:dyDescent="0.25">
      <c r="A87" s="15"/>
      <c r="B87" s="15">
        <v>421</v>
      </c>
      <c r="C87" s="15"/>
      <c r="D87" s="38" t="s">
        <v>133</v>
      </c>
      <c r="E87" s="52">
        <v>6875</v>
      </c>
      <c r="F87" s="53">
        <v>0</v>
      </c>
      <c r="G87" s="53">
        <v>0</v>
      </c>
      <c r="H87" s="69">
        <v>0</v>
      </c>
      <c r="I87"/>
      <c r="K87"/>
    </row>
    <row r="88" spans="1:11" x14ac:dyDescent="0.25">
      <c r="A88" s="15"/>
      <c r="B88" s="15">
        <v>4212</v>
      </c>
      <c r="C88" s="15"/>
      <c r="D88" s="38" t="s">
        <v>134</v>
      </c>
      <c r="E88" s="52">
        <v>6875</v>
      </c>
      <c r="F88" s="53">
        <v>0</v>
      </c>
      <c r="G88" s="53">
        <v>0</v>
      </c>
      <c r="H88" s="69">
        <v>0</v>
      </c>
      <c r="I88"/>
      <c r="K88"/>
    </row>
    <row r="89" spans="1:11" x14ac:dyDescent="0.25">
      <c r="A89" s="15"/>
      <c r="B89" s="15">
        <v>422</v>
      </c>
      <c r="C89" s="15"/>
      <c r="D89" s="38" t="s">
        <v>75</v>
      </c>
      <c r="E89" s="52">
        <v>72763</v>
      </c>
      <c r="F89" s="53">
        <v>62880</v>
      </c>
      <c r="G89" s="53">
        <v>207415</v>
      </c>
      <c r="H89" s="69">
        <f t="shared" si="2"/>
        <v>3.2985846055979642</v>
      </c>
      <c r="I89"/>
      <c r="K89"/>
    </row>
    <row r="90" spans="1:11" x14ac:dyDescent="0.25">
      <c r="A90" s="15"/>
      <c r="B90" s="15">
        <v>4221</v>
      </c>
      <c r="C90" s="15"/>
      <c r="D90" s="38" t="s">
        <v>135</v>
      </c>
      <c r="E90" s="52">
        <v>45991</v>
      </c>
      <c r="F90" s="53">
        <v>40000</v>
      </c>
      <c r="G90" s="53">
        <v>203217</v>
      </c>
      <c r="H90" s="69">
        <v>5.08</v>
      </c>
      <c r="I90"/>
      <c r="K90"/>
    </row>
    <row r="91" spans="1:11" x14ac:dyDescent="0.25">
      <c r="A91" s="15"/>
      <c r="B91" s="15">
        <v>4223</v>
      </c>
      <c r="C91" s="15"/>
      <c r="D91" s="38" t="s">
        <v>136</v>
      </c>
      <c r="E91" s="52">
        <v>2502</v>
      </c>
      <c r="F91" s="53">
        <v>17000</v>
      </c>
      <c r="G91" s="53">
        <v>0</v>
      </c>
      <c r="H91" s="69">
        <v>0</v>
      </c>
      <c r="I91"/>
      <c r="K91"/>
    </row>
    <row r="92" spans="1:11" x14ac:dyDescent="0.25">
      <c r="A92" s="15"/>
      <c r="B92" s="15">
        <v>4225</v>
      </c>
      <c r="C92" s="15"/>
      <c r="D92" s="38" t="s">
        <v>137</v>
      </c>
      <c r="E92" s="52">
        <v>4753</v>
      </c>
      <c r="F92" s="53">
        <v>1000</v>
      </c>
      <c r="G92" s="53">
        <v>4198</v>
      </c>
      <c r="H92" s="69">
        <v>4.1900000000000004</v>
      </c>
      <c r="I92"/>
      <c r="K92"/>
    </row>
    <row r="93" spans="1:11" x14ac:dyDescent="0.25">
      <c r="A93" s="15"/>
      <c r="B93" s="15">
        <v>4226</v>
      </c>
      <c r="C93" s="15"/>
      <c r="D93" s="38" t="s">
        <v>138</v>
      </c>
      <c r="E93" s="52">
        <v>0</v>
      </c>
      <c r="F93" s="53">
        <v>3000</v>
      </c>
      <c r="G93" s="53">
        <v>0</v>
      </c>
      <c r="H93" s="69">
        <v>0</v>
      </c>
      <c r="I93"/>
      <c r="K93"/>
    </row>
    <row r="94" spans="1:11" x14ac:dyDescent="0.25">
      <c r="A94" s="15"/>
      <c r="B94" s="15">
        <v>4227</v>
      </c>
      <c r="C94" s="15"/>
      <c r="D94" s="38" t="s">
        <v>139</v>
      </c>
      <c r="E94" s="52">
        <v>19517</v>
      </c>
      <c r="F94" s="53">
        <v>1880</v>
      </c>
      <c r="G94" s="53">
        <v>0</v>
      </c>
      <c r="H94" s="69">
        <v>0</v>
      </c>
      <c r="I94"/>
      <c r="K94"/>
    </row>
    <row r="95" spans="1:11" ht="26.25" x14ac:dyDescent="0.25">
      <c r="A95" s="15"/>
      <c r="B95" s="15">
        <v>424</v>
      </c>
      <c r="C95" s="15"/>
      <c r="D95" s="38" t="s">
        <v>76</v>
      </c>
      <c r="E95" s="52">
        <v>52821</v>
      </c>
      <c r="F95" s="53">
        <v>216000</v>
      </c>
      <c r="G95" s="53">
        <v>20279</v>
      </c>
      <c r="H95" s="69">
        <f t="shared" si="2"/>
        <v>9.3884259259259265E-2</v>
      </c>
      <c r="I95"/>
      <c r="K95"/>
    </row>
    <row r="96" spans="1:11" x14ac:dyDescent="0.25">
      <c r="A96" s="15"/>
      <c r="B96" s="15">
        <v>4241</v>
      </c>
      <c r="C96" s="15"/>
      <c r="D96" s="38" t="s">
        <v>140</v>
      </c>
      <c r="E96" s="52">
        <v>52821</v>
      </c>
      <c r="F96" s="53">
        <v>216000</v>
      </c>
      <c r="G96" s="53">
        <v>20279</v>
      </c>
      <c r="H96" s="69">
        <v>0.09</v>
      </c>
      <c r="I96"/>
      <c r="K96"/>
    </row>
    <row r="97" spans="1:11" ht="26.25" x14ac:dyDescent="0.25">
      <c r="A97" s="15"/>
      <c r="B97" s="15">
        <v>45</v>
      </c>
      <c r="C97" s="15"/>
      <c r="D97" s="38" t="s">
        <v>56</v>
      </c>
      <c r="E97" s="52">
        <v>0</v>
      </c>
      <c r="F97" s="53">
        <v>0</v>
      </c>
      <c r="G97" s="53">
        <v>0</v>
      </c>
      <c r="H97" s="68">
        <v>0</v>
      </c>
      <c r="I97"/>
      <c r="K97"/>
    </row>
    <row r="98" spans="1:11" x14ac:dyDescent="0.25">
      <c r="A98" s="15"/>
      <c r="B98" s="15">
        <v>451</v>
      </c>
      <c r="C98" s="13"/>
      <c r="D98" s="38" t="s">
        <v>77</v>
      </c>
      <c r="E98" s="53">
        <v>0</v>
      </c>
      <c r="F98" s="53">
        <v>0</v>
      </c>
      <c r="G98" s="53">
        <v>0</v>
      </c>
      <c r="H98" s="68">
        <v>0</v>
      </c>
      <c r="I98"/>
      <c r="K98"/>
    </row>
    <row r="99" spans="1:11" x14ac:dyDescent="0.25">
      <c r="E99" s="42"/>
      <c r="F99" s="42"/>
      <c r="G99" s="42"/>
      <c r="H99" s="43"/>
      <c r="I99"/>
      <c r="K99"/>
    </row>
    <row r="100" spans="1:11" x14ac:dyDescent="0.25">
      <c r="A100" s="70" t="s">
        <v>89</v>
      </c>
      <c r="B100" s="44"/>
      <c r="C100" s="44"/>
      <c r="D100" s="44"/>
      <c r="E100" s="44"/>
      <c r="G100" s="44"/>
      <c r="H100" s="43"/>
      <c r="I100"/>
      <c r="K100"/>
    </row>
    <row r="101" spans="1:11" x14ac:dyDescent="0.25">
      <c r="A101" s="70" t="s">
        <v>143</v>
      </c>
      <c r="B101" s="44"/>
      <c r="C101" s="44"/>
      <c r="D101" s="44"/>
      <c r="E101" s="44"/>
      <c r="F101" s="70" t="s">
        <v>90</v>
      </c>
      <c r="G101" s="44"/>
      <c r="H101" s="43"/>
      <c r="I101"/>
      <c r="K101"/>
    </row>
    <row r="102" spans="1:11" x14ac:dyDescent="0.25">
      <c r="A102" s="70" t="s">
        <v>144</v>
      </c>
      <c r="B102" s="44"/>
      <c r="C102" s="44"/>
      <c r="D102" s="44"/>
      <c r="E102" s="44"/>
      <c r="F102" s="70" t="s">
        <v>91</v>
      </c>
      <c r="G102" s="44"/>
      <c r="H102" s="43"/>
      <c r="I102"/>
      <c r="K102"/>
    </row>
  </sheetData>
  <mergeCells count="5">
    <mergeCell ref="A7:G7"/>
    <mergeCell ref="A33:G33"/>
    <mergeCell ref="A3:G3"/>
    <mergeCell ref="A5:G5"/>
    <mergeCell ref="A1:I1"/>
  </mergeCells>
  <pageMargins left="0.25" right="0.25" top="0.75" bottom="0.75" header="0.3" footer="0.3"/>
  <pageSetup paperSize="9" scale="73" orientation="landscape" r:id="rId1"/>
  <headerFooter>
    <oddFooter>&amp;C&amp;P</oddFooter>
  </headerFooter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B24" sqref="B24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9" ht="42" customHeight="1" x14ac:dyDescent="0.25">
      <c r="A1" s="90" t="s">
        <v>145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</row>
    <row r="3" spans="1:9" ht="15.75" x14ac:dyDescent="0.25">
      <c r="A3" s="90" t="s">
        <v>33</v>
      </c>
      <c r="B3" s="90"/>
      <c r="C3" s="90"/>
      <c r="D3" s="90"/>
    </row>
    <row r="4" spans="1:9" ht="18" x14ac:dyDescent="0.25">
      <c r="A4" s="5"/>
      <c r="B4" s="5"/>
      <c r="C4" s="5"/>
      <c r="D4" s="5"/>
    </row>
    <row r="5" spans="1:9" ht="18" customHeight="1" x14ac:dyDescent="0.25">
      <c r="A5" s="90" t="s">
        <v>15</v>
      </c>
      <c r="B5" s="91"/>
      <c r="C5" s="91"/>
      <c r="D5" s="91"/>
    </row>
    <row r="6" spans="1:9" ht="18" x14ac:dyDescent="0.25">
      <c r="A6" s="5"/>
      <c r="B6" s="5"/>
      <c r="C6" s="5"/>
      <c r="D6" s="5"/>
    </row>
    <row r="7" spans="1:9" ht="15.75" x14ac:dyDescent="0.25">
      <c r="A7" s="90" t="s">
        <v>26</v>
      </c>
      <c r="B7" s="109"/>
      <c r="C7" s="109"/>
      <c r="D7" s="109"/>
    </row>
    <row r="8" spans="1:9" ht="18" x14ac:dyDescent="0.25">
      <c r="A8" s="5"/>
      <c r="B8" s="5"/>
      <c r="C8" s="5"/>
      <c r="D8" s="5"/>
    </row>
    <row r="9" spans="1:9" ht="38.25" x14ac:dyDescent="0.25">
      <c r="A9" s="21" t="s">
        <v>27</v>
      </c>
      <c r="B9" s="20" t="s">
        <v>12</v>
      </c>
      <c r="C9" s="21" t="s">
        <v>13</v>
      </c>
      <c r="D9" s="21" t="s">
        <v>65</v>
      </c>
      <c r="E9" s="55" t="s">
        <v>78</v>
      </c>
    </row>
    <row r="10" spans="1:9" ht="15.75" customHeight="1" x14ac:dyDescent="0.25">
      <c r="A10" s="11" t="s">
        <v>28</v>
      </c>
      <c r="B10" s="52"/>
      <c r="C10" s="53"/>
      <c r="D10" s="53"/>
      <c r="E10" s="68"/>
    </row>
    <row r="11" spans="1:9" ht="15.75" customHeight="1" x14ac:dyDescent="0.25">
      <c r="A11" s="40" t="s">
        <v>61</v>
      </c>
      <c r="B11" s="52"/>
      <c r="C11" s="53"/>
      <c r="D11" s="53"/>
      <c r="E11" s="68"/>
    </row>
    <row r="12" spans="1:9" x14ac:dyDescent="0.25">
      <c r="A12" s="16" t="s">
        <v>62</v>
      </c>
      <c r="B12" s="52">
        <v>6245621</v>
      </c>
      <c r="C12" s="53">
        <v>7399973</v>
      </c>
      <c r="D12" s="53">
        <v>6772370</v>
      </c>
      <c r="E12" s="69">
        <f>D12/C12</f>
        <v>0.91518847433632533</v>
      </c>
    </row>
    <row r="14" spans="1:9" x14ac:dyDescent="0.25">
      <c r="A14" s="86" t="s">
        <v>89</v>
      </c>
      <c r="B14" s="44"/>
      <c r="C14" s="44"/>
      <c r="E14" s="44"/>
    </row>
    <row r="15" spans="1:9" x14ac:dyDescent="0.25">
      <c r="A15" s="86" t="s">
        <v>143</v>
      </c>
      <c r="B15" s="44"/>
      <c r="C15" s="44"/>
      <c r="D15" s="86" t="s">
        <v>90</v>
      </c>
      <c r="E15" s="44"/>
      <c r="F15" s="44"/>
    </row>
    <row r="16" spans="1:9" x14ac:dyDescent="0.25">
      <c r="A16" s="86" t="s">
        <v>144</v>
      </c>
      <c r="B16" s="44"/>
      <c r="C16" s="44"/>
      <c r="D16" s="86" t="s">
        <v>91</v>
      </c>
      <c r="E16" s="44"/>
      <c r="F16" s="44"/>
    </row>
    <row r="17" spans="1:6" x14ac:dyDescent="0.25">
      <c r="A17" s="44"/>
      <c r="B17" s="44"/>
      <c r="C17" s="44"/>
      <c r="D17" s="44"/>
      <c r="E17" s="44"/>
      <c r="F17" s="44"/>
    </row>
  </sheetData>
  <mergeCells count="4">
    <mergeCell ref="A3:D3"/>
    <mergeCell ref="A5:D5"/>
    <mergeCell ref="A7:D7"/>
    <mergeCell ref="A1:I1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9" ht="42" customHeight="1" x14ac:dyDescent="0.25">
      <c r="A1" s="90" t="s">
        <v>88</v>
      </c>
      <c r="B1" s="90"/>
      <c r="C1" s="90"/>
      <c r="D1" s="90"/>
      <c r="E1" s="90"/>
      <c r="F1" s="90"/>
      <c r="G1" s="90"/>
      <c r="H1" s="90"/>
      <c r="I1" s="90"/>
    </row>
    <row r="2" spans="1:9" ht="18" customHeight="1" x14ac:dyDescent="0.25">
      <c r="A2" s="5"/>
      <c r="B2" s="5"/>
      <c r="C2" s="5"/>
      <c r="D2" s="5"/>
      <c r="E2" s="5"/>
      <c r="F2" s="5"/>
      <c r="G2" s="5"/>
    </row>
    <row r="3" spans="1:9" ht="15.75" x14ac:dyDescent="0.25">
      <c r="A3" s="90" t="s">
        <v>33</v>
      </c>
      <c r="B3" s="90"/>
      <c r="C3" s="90"/>
      <c r="D3" s="90"/>
      <c r="E3" s="90"/>
      <c r="F3" s="90"/>
      <c r="G3" s="90"/>
    </row>
    <row r="4" spans="1:9" ht="18" x14ac:dyDescent="0.25">
      <c r="A4" s="5"/>
      <c r="B4" s="5"/>
      <c r="C4" s="5"/>
      <c r="D4" s="5"/>
      <c r="E4" s="5"/>
      <c r="F4" s="5"/>
      <c r="G4" s="5"/>
    </row>
    <row r="5" spans="1:9" ht="18" customHeight="1" x14ac:dyDescent="0.25">
      <c r="A5" s="90" t="s">
        <v>29</v>
      </c>
      <c r="B5" s="91"/>
      <c r="C5" s="91"/>
      <c r="D5" s="91"/>
      <c r="E5" s="91"/>
      <c r="F5" s="91"/>
      <c r="G5" s="91"/>
    </row>
    <row r="6" spans="1:9" ht="18" x14ac:dyDescent="0.25">
      <c r="A6" s="5"/>
      <c r="B6" s="5"/>
      <c r="C6" s="5"/>
      <c r="D6" s="5"/>
      <c r="E6" s="5"/>
      <c r="F6" s="5"/>
      <c r="G6" s="5"/>
    </row>
    <row r="7" spans="1:9" x14ac:dyDescent="0.25">
      <c r="A7" s="21" t="s">
        <v>16</v>
      </c>
      <c r="B7" s="20" t="s">
        <v>17</v>
      </c>
      <c r="C7" s="20" t="s">
        <v>18</v>
      </c>
      <c r="D7" s="20" t="s">
        <v>51</v>
      </c>
      <c r="E7" s="20" t="s">
        <v>12</v>
      </c>
      <c r="F7" s="21" t="s">
        <v>13</v>
      </c>
      <c r="G7" s="21" t="s">
        <v>65</v>
      </c>
    </row>
    <row r="8" spans="1:9" ht="25.5" x14ac:dyDescent="0.25">
      <c r="A8" s="11">
        <v>8</v>
      </c>
      <c r="B8" s="11"/>
      <c r="C8" s="11"/>
      <c r="D8" s="11" t="s">
        <v>30</v>
      </c>
      <c r="E8" s="9"/>
      <c r="F8" s="10"/>
      <c r="G8" s="10"/>
    </row>
    <row r="9" spans="1:9" x14ac:dyDescent="0.25">
      <c r="A9" s="11"/>
      <c r="B9" s="15">
        <v>84</v>
      </c>
      <c r="C9" s="15"/>
      <c r="D9" s="15" t="s">
        <v>37</v>
      </c>
      <c r="E9" s="9"/>
      <c r="F9" s="10"/>
      <c r="G9" s="10"/>
    </row>
    <row r="10" spans="1:9" ht="25.5" x14ac:dyDescent="0.25">
      <c r="A10" s="12"/>
      <c r="B10" s="12"/>
      <c r="C10" s="13">
        <v>81</v>
      </c>
      <c r="D10" s="16" t="s">
        <v>38</v>
      </c>
      <c r="E10" s="9"/>
      <c r="F10" s="10"/>
      <c r="G10" s="10"/>
    </row>
    <row r="11" spans="1:9" ht="25.5" x14ac:dyDescent="0.25">
      <c r="A11" s="14">
        <v>5</v>
      </c>
      <c r="B11" s="14"/>
      <c r="C11" s="14"/>
      <c r="D11" s="23" t="s">
        <v>31</v>
      </c>
      <c r="E11" s="9"/>
      <c r="F11" s="10"/>
      <c r="G11" s="10"/>
    </row>
    <row r="12" spans="1:9" ht="25.5" x14ac:dyDescent="0.25">
      <c r="A12" s="15"/>
      <c r="B12" s="15">
        <v>54</v>
      </c>
      <c r="C12" s="15"/>
      <c r="D12" s="24" t="s">
        <v>39</v>
      </c>
      <c r="E12" s="9"/>
      <c r="F12" s="10"/>
      <c r="G12" s="10"/>
    </row>
    <row r="13" spans="1:9" x14ac:dyDescent="0.25">
      <c r="A13" s="15"/>
      <c r="B13" s="15"/>
      <c r="C13" s="13">
        <v>11</v>
      </c>
      <c r="D13" s="13" t="s">
        <v>20</v>
      </c>
      <c r="E13" s="9"/>
      <c r="F13" s="10"/>
      <c r="G13" s="10"/>
    </row>
    <row r="14" spans="1:9" x14ac:dyDescent="0.25">
      <c r="A14" s="15"/>
      <c r="B14" s="15"/>
      <c r="C14" s="13">
        <v>31</v>
      </c>
      <c r="D14" s="13" t="s">
        <v>40</v>
      </c>
      <c r="E14" s="9"/>
      <c r="F14" s="10"/>
      <c r="G14" s="10"/>
    </row>
  </sheetData>
  <mergeCells count="3">
    <mergeCell ref="A3:G3"/>
    <mergeCell ref="A5:G5"/>
    <mergeCell ref="A1:I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topLeftCell="A166" zoomScaleNormal="100" zoomScaleSheetLayoutView="100" workbookViewId="0">
      <selection activeCell="F187" sqref="F187"/>
    </sheetView>
  </sheetViews>
  <sheetFormatPr defaultRowHeight="15" x14ac:dyDescent="0.25"/>
  <cols>
    <col min="1" max="1" width="7.42578125" bestFit="1" customWidth="1"/>
    <col min="2" max="2" width="7.42578125" customWidth="1"/>
    <col min="3" max="3" width="8.42578125" bestFit="1" customWidth="1"/>
    <col min="4" max="4" width="8.7109375" customWidth="1"/>
    <col min="5" max="5" width="30" customWidth="1"/>
    <col min="6" max="8" width="25.28515625" customWidth="1"/>
    <col min="9" max="9" width="15.7109375" style="57" customWidth="1"/>
    <col min="12" max="13" width="13.5703125" style="54" bestFit="1" customWidth="1"/>
    <col min="14" max="14" width="13.5703125" bestFit="1" customWidth="1"/>
    <col min="15" max="15" width="12.7109375" bestFit="1" customWidth="1"/>
    <col min="16" max="16" width="14.42578125" style="54" customWidth="1"/>
  </cols>
  <sheetData>
    <row r="1" spans="1:15" ht="42" customHeight="1" x14ac:dyDescent="0.25">
      <c r="A1" s="90" t="s">
        <v>146</v>
      </c>
      <c r="B1" s="90"/>
      <c r="C1" s="90"/>
      <c r="D1" s="90"/>
      <c r="E1" s="90"/>
      <c r="F1" s="90"/>
      <c r="G1" s="90"/>
      <c r="H1" s="90"/>
      <c r="I1" s="90"/>
    </row>
    <row r="2" spans="1:15" ht="18" x14ac:dyDescent="0.25">
      <c r="A2" s="5"/>
      <c r="B2" s="5"/>
      <c r="C2" s="5"/>
      <c r="D2" s="5"/>
      <c r="E2" s="5"/>
      <c r="F2" s="5"/>
      <c r="G2" s="5"/>
      <c r="H2" s="5"/>
    </row>
    <row r="3" spans="1:15" ht="18" customHeight="1" x14ac:dyDescent="0.25">
      <c r="A3" s="90" t="s">
        <v>32</v>
      </c>
      <c r="B3" s="90"/>
      <c r="C3" s="91"/>
      <c r="D3" s="91"/>
      <c r="E3" s="91"/>
      <c r="F3" s="91"/>
      <c r="G3" s="91"/>
      <c r="H3" s="91"/>
    </row>
    <row r="4" spans="1:15" ht="18" x14ac:dyDescent="0.25">
      <c r="A4" s="5"/>
      <c r="B4" s="5"/>
      <c r="C4" s="5"/>
      <c r="D4" s="5"/>
      <c r="E4" s="5"/>
      <c r="F4" s="5"/>
      <c r="G4" s="5"/>
      <c r="H4" s="5"/>
    </row>
    <row r="5" spans="1:15" ht="25.5" x14ac:dyDescent="0.25">
      <c r="A5" s="116" t="s">
        <v>34</v>
      </c>
      <c r="B5" s="117"/>
      <c r="C5" s="117"/>
      <c r="D5" s="118"/>
      <c r="E5" s="20" t="s">
        <v>35</v>
      </c>
      <c r="F5" s="20" t="s">
        <v>12</v>
      </c>
      <c r="G5" s="21" t="s">
        <v>13</v>
      </c>
      <c r="H5" s="21" t="s">
        <v>65</v>
      </c>
      <c r="I5" s="55" t="s">
        <v>78</v>
      </c>
    </row>
    <row r="6" spans="1:15" ht="38.25" x14ac:dyDescent="0.25">
      <c r="A6" s="119" t="s">
        <v>41</v>
      </c>
      <c r="B6" s="120"/>
      <c r="C6" s="120"/>
      <c r="D6" s="121"/>
      <c r="E6" s="26" t="s">
        <v>87</v>
      </c>
      <c r="F6" s="10"/>
      <c r="G6" s="10"/>
      <c r="H6" s="10"/>
      <c r="I6" s="58"/>
    </row>
    <row r="7" spans="1:15" ht="14.45" customHeight="1" x14ac:dyDescent="0.25">
      <c r="A7" s="119" t="s">
        <v>42</v>
      </c>
      <c r="B7" s="120"/>
      <c r="C7" s="120"/>
      <c r="D7" s="121"/>
      <c r="E7" s="26"/>
      <c r="F7" s="56">
        <v>6245621</v>
      </c>
      <c r="G7" s="56">
        <f>SUM(G8+G71+G94+G119+G153+G178)</f>
        <v>7399973</v>
      </c>
      <c r="H7" s="56">
        <f>SUM(H8+H71+H94+H119+H153+H178)</f>
        <v>6772370</v>
      </c>
      <c r="I7" s="58">
        <v>0.92</v>
      </c>
    </row>
    <row r="8" spans="1:15" ht="30" customHeight="1" x14ac:dyDescent="0.25">
      <c r="A8" s="113" t="s">
        <v>57</v>
      </c>
      <c r="B8" s="114"/>
      <c r="C8" s="114"/>
      <c r="D8" s="115"/>
      <c r="E8" s="39" t="s">
        <v>58</v>
      </c>
      <c r="F8" s="56">
        <f>SUM(F9+F57)</f>
        <v>610115</v>
      </c>
      <c r="G8" s="56">
        <f>SUM(G9+G57)</f>
        <v>729498</v>
      </c>
      <c r="H8" s="56">
        <v>836712</v>
      </c>
      <c r="I8" s="58">
        <f>H8/G8</f>
        <v>1.1469695598891292</v>
      </c>
    </row>
    <row r="9" spans="1:15" x14ac:dyDescent="0.25">
      <c r="A9" s="110">
        <v>3</v>
      </c>
      <c r="B9" s="111"/>
      <c r="C9" s="111"/>
      <c r="D9" s="112"/>
      <c r="E9" s="67" t="s">
        <v>23</v>
      </c>
      <c r="F9" s="53">
        <v>528479</v>
      </c>
      <c r="G9" s="53">
        <v>666618</v>
      </c>
      <c r="H9" s="53">
        <v>740288</v>
      </c>
      <c r="I9" s="58">
        <f t="shared" ref="I9:I79" si="0">H9/G9</f>
        <v>1.1105130674539241</v>
      </c>
      <c r="N9" s="54"/>
      <c r="O9" s="54"/>
    </row>
    <row r="10" spans="1:15" x14ac:dyDescent="0.25">
      <c r="A10" s="110">
        <v>31</v>
      </c>
      <c r="B10" s="111"/>
      <c r="C10" s="111"/>
      <c r="D10" s="112"/>
      <c r="E10" s="25" t="s">
        <v>24</v>
      </c>
      <c r="F10" s="53">
        <v>38285</v>
      </c>
      <c r="G10" s="53">
        <v>46796</v>
      </c>
      <c r="H10" s="53">
        <v>0</v>
      </c>
      <c r="I10" s="58">
        <f t="shared" si="0"/>
        <v>0</v>
      </c>
      <c r="J10" s="41"/>
      <c r="N10" s="54"/>
      <c r="O10" s="54"/>
    </row>
    <row r="11" spans="1:15" x14ac:dyDescent="0.25">
      <c r="A11" s="110">
        <v>311</v>
      </c>
      <c r="B11" s="111"/>
      <c r="C11" s="111"/>
      <c r="D11" s="112"/>
      <c r="E11" s="45" t="s">
        <v>66</v>
      </c>
      <c r="F11" s="53">
        <v>38285</v>
      </c>
      <c r="G11" s="53">
        <v>46796</v>
      </c>
      <c r="H11" s="53">
        <v>0</v>
      </c>
      <c r="I11" s="58">
        <f t="shared" si="0"/>
        <v>0</v>
      </c>
      <c r="J11" s="41"/>
      <c r="N11" s="54"/>
      <c r="O11" s="54"/>
    </row>
    <row r="12" spans="1:15" x14ac:dyDescent="0.25">
      <c r="A12" s="78">
        <v>3111</v>
      </c>
      <c r="B12" s="79"/>
      <c r="C12" s="79"/>
      <c r="D12" s="80"/>
      <c r="E12" s="80" t="s">
        <v>101</v>
      </c>
      <c r="F12" s="53">
        <v>38285</v>
      </c>
      <c r="G12" s="53">
        <v>46796</v>
      </c>
      <c r="H12" s="53">
        <v>0</v>
      </c>
      <c r="I12" s="58">
        <f t="shared" si="0"/>
        <v>0</v>
      </c>
      <c r="J12" s="41"/>
      <c r="N12" s="54"/>
      <c r="O12" s="54"/>
    </row>
    <row r="13" spans="1:15" x14ac:dyDescent="0.25">
      <c r="A13" s="78">
        <v>3114</v>
      </c>
      <c r="B13" s="79"/>
      <c r="C13" s="79"/>
      <c r="D13" s="80"/>
      <c r="E13" s="80" t="s">
        <v>103</v>
      </c>
      <c r="F13" s="53">
        <v>0</v>
      </c>
      <c r="G13" s="53">
        <v>0</v>
      </c>
      <c r="H13" s="53">
        <v>0</v>
      </c>
      <c r="I13" s="58">
        <v>0</v>
      </c>
      <c r="J13" s="41"/>
      <c r="N13" s="54"/>
      <c r="O13" s="54"/>
    </row>
    <row r="14" spans="1:15" x14ac:dyDescent="0.25">
      <c r="A14" s="110">
        <v>312</v>
      </c>
      <c r="B14" s="111"/>
      <c r="C14" s="111"/>
      <c r="D14" s="112"/>
      <c r="E14" s="45" t="s">
        <v>67</v>
      </c>
      <c r="F14" s="53">
        <v>0</v>
      </c>
      <c r="G14" s="53">
        <v>0</v>
      </c>
      <c r="H14" s="53">
        <v>0</v>
      </c>
      <c r="I14" s="58">
        <v>0</v>
      </c>
      <c r="J14" s="41"/>
      <c r="N14" s="54"/>
      <c r="O14" s="54"/>
    </row>
    <row r="15" spans="1:15" x14ac:dyDescent="0.25">
      <c r="A15" s="78">
        <v>3121</v>
      </c>
      <c r="B15" s="79"/>
      <c r="C15" s="79"/>
      <c r="D15" s="80"/>
      <c r="E15" s="80" t="s">
        <v>67</v>
      </c>
      <c r="F15" s="53">
        <v>0</v>
      </c>
      <c r="G15" s="53">
        <v>0</v>
      </c>
      <c r="H15" s="53">
        <v>0</v>
      </c>
      <c r="I15" s="58">
        <v>0</v>
      </c>
      <c r="J15" s="41"/>
      <c r="N15" s="54"/>
      <c r="O15" s="54"/>
    </row>
    <row r="16" spans="1:15" x14ac:dyDescent="0.25">
      <c r="A16" s="110">
        <v>313</v>
      </c>
      <c r="B16" s="111"/>
      <c r="C16" s="111"/>
      <c r="D16" s="112"/>
      <c r="E16" s="45" t="s">
        <v>68</v>
      </c>
      <c r="F16" s="53">
        <v>0</v>
      </c>
      <c r="G16" s="53">
        <v>0</v>
      </c>
      <c r="H16" s="53">
        <v>0</v>
      </c>
      <c r="I16" s="58">
        <v>0</v>
      </c>
      <c r="J16" s="41"/>
      <c r="N16" s="54"/>
      <c r="O16" s="54"/>
    </row>
    <row r="17" spans="1:15" ht="25.5" x14ac:dyDescent="0.25">
      <c r="A17" s="78">
        <v>3132</v>
      </c>
      <c r="B17" s="79"/>
      <c r="C17" s="79"/>
      <c r="D17" s="80"/>
      <c r="E17" s="80" t="s">
        <v>104</v>
      </c>
      <c r="F17" s="53">
        <v>0</v>
      </c>
      <c r="G17" s="53">
        <v>0</v>
      </c>
      <c r="H17" s="53">
        <v>0</v>
      </c>
      <c r="I17" s="58">
        <v>0</v>
      </c>
      <c r="J17" s="41"/>
      <c r="N17" s="54"/>
      <c r="O17" s="54"/>
    </row>
    <row r="18" spans="1:15" ht="25.5" x14ac:dyDescent="0.25">
      <c r="A18" s="78">
        <v>3133</v>
      </c>
      <c r="B18" s="79"/>
      <c r="C18" s="79"/>
      <c r="D18" s="80"/>
      <c r="E18" s="80" t="s">
        <v>142</v>
      </c>
      <c r="F18" s="53">
        <v>0</v>
      </c>
      <c r="G18" s="53">
        <v>0</v>
      </c>
      <c r="H18" s="53">
        <v>0</v>
      </c>
      <c r="I18" s="58">
        <v>0</v>
      </c>
      <c r="J18" s="41"/>
      <c r="N18" s="54"/>
      <c r="O18" s="54"/>
    </row>
    <row r="19" spans="1:15" x14ac:dyDescent="0.25">
      <c r="A19" s="110">
        <v>32</v>
      </c>
      <c r="B19" s="111"/>
      <c r="C19" s="111"/>
      <c r="D19" s="112"/>
      <c r="E19" s="25" t="s">
        <v>36</v>
      </c>
      <c r="F19" s="53">
        <v>486811</v>
      </c>
      <c r="G19" s="53">
        <v>616122</v>
      </c>
      <c r="H19" s="53">
        <v>736842</v>
      </c>
      <c r="I19" s="58">
        <f t="shared" si="0"/>
        <v>1.1959352206218898</v>
      </c>
      <c r="J19" s="41"/>
      <c r="N19" s="54"/>
      <c r="O19" s="54"/>
    </row>
    <row r="20" spans="1:15" x14ac:dyDescent="0.25">
      <c r="A20" s="65">
        <v>321</v>
      </c>
      <c r="B20" s="79"/>
      <c r="C20" s="50"/>
      <c r="D20" s="51"/>
      <c r="E20" s="45" t="s">
        <v>69</v>
      </c>
      <c r="F20" s="53">
        <v>27066</v>
      </c>
      <c r="G20" s="53">
        <v>46200</v>
      </c>
      <c r="H20" s="53">
        <v>37480</v>
      </c>
      <c r="I20" s="58">
        <f t="shared" si="0"/>
        <v>0.81125541125541123</v>
      </c>
      <c r="J20" s="41"/>
      <c r="N20" s="54"/>
      <c r="O20" s="54"/>
    </row>
    <row r="21" spans="1:15" x14ac:dyDescent="0.25">
      <c r="A21" s="78">
        <v>3211</v>
      </c>
      <c r="B21" s="79"/>
      <c r="C21" s="50"/>
      <c r="D21" s="51"/>
      <c r="E21" s="80" t="s">
        <v>105</v>
      </c>
      <c r="F21" s="53">
        <v>17693</v>
      </c>
      <c r="G21" s="53">
        <v>36600</v>
      </c>
      <c r="H21" s="53">
        <v>28651</v>
      </c>
      <c r="I21" s="58">
        <v>0.78</v>
      </c>
      <c r="J21" s="41"/>
      <c r="N21" s="54"/>
      <c r="O21" s="54"/>
    </row>
    <row r="22" spans="1:15" ht="25.5" x14ac:dyDescent="0.25">
      <c r="A22" s="78">
        <v>3212</v>
      </c>
      <c r="B22" s="79"/>
      <c r="C22" s="50"/>
      <c r="D22" s="51"/>
      <c r="E22" s="80" t="s">
        <v>106</v>
      </c>
      <c r="F22" s="53">
        <v>0</v>
      </c>
      <c r="G22" s="53">
        <v>0</v>
      </c>
      <c r="H22" s="53">
        <v>0</v>
      </c>
      <c r="I22" s="58">
        <v>0</v>
      </c>
      <c r="J22" s="41"/>
      <c r="N22" s="54"/>
      <c r="O22" s="54"/>
    </row>
    <row r="23" spans="1:15" x14ac:dyDescent="0.25">
      <c r="A23" s="78">
        <v>3213</v>
      </c>
      <c r="B23" s="79"/>
      <c r="C23" s="50"/>
      <c r="D23" s="51"/>
      <c r="E23" s="80" t="s">
        <v>107</v>
      </c>
      <c r="F23" s="53">
        <v>2973</v>
      </c>
      <c r="G23" s="53">
        <v>5100</v>
      </c>
      <c r="H23" s="53">
        <v>2279</v>
      </c>
      <c r="I23" s="58">
        <v>0.45</v>
      </c>
      <c r="J23" s="41"/>
      <c r="N23" s="54"/>
      <c r="O23" s="54"/>
    </row>
    <row r="24" spans="1:15" ht="25.5" x14ac:dyDescent="0.25">
      <c r="A24" s="78">
        <v>3214</v>
      </c>
      <c r="B24" s="79"/>
      <c r="C24" s="50"/>
      <c r="D24" s="51"/>
      <c r="E24" s="80" t="s">
        <v>108</v>
      </c>
      <c r="F24" s="53">
        <v>6400</v>
      </c>
      <c r="G24" s="53">
        <v>4500</v>
      </c>
      <c r="H24" s="53">
        <v>6550</v>
      </c>
      <c r="I24" s="58">
        <v>1.45</v>
      </c>
      <c r="J24" s="41"/>
      <c r="N24" s="54"/>
      <c r="O24" s="54"/>
    </row>
    <row r="25" spans="1:15" x14ac:dyDescent="0.25">
      <c r="A25" s="110">
        <v>322</v>
      </c>
      <c r="B25" s="111"/>
      <c r="C25" s="111"/>
      <c r="D25" s="112"/>
      <c r="E25" s="45" t="s">
        <v>70</v>
      </c>
      <c r="F25" s="53">
        <v>311655</v>
      </c>
      <c r="G25" s="53">
        <v>412428</v>
      </c>
      <c r="H25" s="53">
        <v>527592</v>
      </c>
      <c r="I25" s="58">
        <f t="shared" si="0"/>
        <v>1.2792341936047018</v>
      </c>
      <c r="J25" s="41"/>
      <c r="N25" s="54"/>
      <c r="O25" s="54"/>
    </row>
    <row r="26" spans="1:15" ht="25.5" x14ac:dyDescent="0.25">
      <c r="A26" s="78">
        <v>3221</v>
      </c>
      <c r="B26" s="79"/>
      <c r="C26" s="79"/>
      <c r="D26" s="80"/>
      <c r="E26" s="80" t="s">
        <v>109</v>
      </c>
      <c r="F26" s="53">
        <v>86921</v>
      </c>
      <c r="G26" s="53">
        <v>93578</v>
      </c>
      <c r="H26" s="53">
        <v>84940</v>
      </c>
      <c r="I26" s="58">
        <v>0.91</v>
      </c>
      <c r="J26" s="41"/>
      <c r="N26" s="54"/>
      <c r="O26" s="54"/>
    </row>
    <row r="27" spans="1:15" x14ac:dyDescent="0.25">
      <c r="A27" s="78">
        <v>3222</v>
      </c>
      <c r="B27" s="79"/>
      <c r="C27" s="79"/>
      <c r="D27" s="80"/>
      <c r="E27" s="80" t="s">
        <v>110</v>
      </c>
      <c r="F27" s="53">
        <v>1539</v>
      </c>
      <c r="G27" s="53">
        <v>107980</v>
      </c>
      <c r="H27" s="53">
        <v>186388</v>
      </c>
      <c r="I27" s="58">
        <v>1.73</v>
      </c>
      <c r="J27" s="41"/>
      <c r="N27" s="54"/>
      <c r="O27" s="54"/>
    </row>
    <row r="28" spans="1:15" x14ac:dyDescent="0.25">
      <c r="A28" s="78">
        <v>3223</v>
      </c>
      <c r="B28" s="79"/>
      <c r="C28" s="79"/>
      <c r="D28" s="80"/>
      <c r="E28" s="80" t="s">
        <v>111</v>
      </c>
      <c r="F28" s="53">
        <v>219763</v>
      </c>
      <c r="G28" s="53">
        <v>186870</v>
      </c>
      <c r="H28" s="53">
        <v>240805</v>
      </c>
      <c r="I28" s="58">
        <v>1.29</v>
      </c>
      <c r="J28" s="41"/>
      <c r="N28" s="54"/>
      <c r="O28" s="54"/>
    </row>
    <row r="29" spans="1:15" ht="25.5" x14ac:dyDescent="0.25">
      <c r="A29" s="78">
        <v>3224</v>
      </c>
      <c r="B29" s="79"/>
      <c r="C29" s="79"/>
      <c r="D29" s="80"/>
      <c r="E29" s="80" t="s">
        <v>112</v>
      </c>
      <c r="F29" s="53">
        <v>511</v>
      </c>
      <c r="G29" s="53">
        <v>19000</v>
      </c>
      <c r="H29" s="53">
        <v>5760</v>
      </c>
      <c r="I29" s="58">
        <v>0.3</v>
      </c>
      <c r="J29" s="41"/>
      <c r="N29" s="54"/>
      <c r="O29" s="54"/>
    </row>
    <row r="30" spans="1:15" x14ac:dyDescent="0.25">
      <c r="A30" s="78">
        <v>3225</v>
      </c>
      <c r="B30" s="79"/>
      <c r="C30" s="79"/>
      <c r="D30" s="80"/>
      <c r="E30" s="80" t="s">
        <v>113</v>
      </c>
      <c r="F30" s="53">
        <v>645</v>
      </c>
      <c r="G30" s="53">
        <v>3000</v>
      </c>
      <c r="H30" s="53">
        <v>9474</v>
      </c>
      <c r="I30" s="58">
        <v>3.16</v>
      </c>
      <c r="J30" s="41"/>
      <c r="N30" s="54"/>
      <c r="O30" s="54"/>
    </row>
    <row r="31" spans="1:15" ht="25.5" x14ac:dyDescent="0.25">
      <c r="A31" s="78">
        <v>3227</v>
      </c>
      <c r="B31" s="79"/>
      <c r="C31" s="79"/>
      <c r="D31" s="80"/>
      <c r="E31" s="80" t="s">
        <v>114</v>
      </c>
      <c r="F31" s="53">
        <v>2276</v>
      </c>
      <c r="G31" s="53">
        <v>2000</v>
      </c>
      <c r="H31" s="53">
        <v>225</v>
      </c>
      <c r="I31" s="58">
        <v>0.11</v>
      </c>
      <c r="J31" s="41"/>
      <c r="N31" s="54"/>
      <c r="O31" s="54"/>
    </row>
    <row r="32" spans="1:15" x14ac:dyDescent="0.25">
      <c r="A32" s="110">
        <v>323</v>
      </c>
      <c r="B32" s="111"/>
      <c r="C32" s="111"/>
      <c r="D32" s="112"/>
      <c r="E32" s="45" t="s">
        <v>71</v>
      </c>
      <c r="F32" s="53">
        <v>115426</v>
      </c>
      <c r="G32" s="53">
        <v>126585</v>
      </c>
      <c r="H32" s="53">
        <v>145122</v>
      </c>
      <c r="I32" s="58">
        <f t="shared" si="0"/>
        <v>1.1464391515582415</v>
      </c>
      <c r="J32" s="41"/>
      <c r="N32" s="54"/>
      <c r="O32" s="54"/>
    </row>
    <row r="33" spans="1:15" x14ac:dyDescent="0.25">
      <c r="A33" s="78">
        <v>3231</v>
      </c>
      <c r="B33" s="79"/>
      <c r="C33" s="79"/>
      <c r="D33" s="80"/>
      <c r="E33" s="80" t="s">
        <v>115</v>
      </c>
      <c r="F33" s="53">
        <v>5925</v>
      </c>
      <c r="G33" s="53">
        <v>10900</v>
      </c>
      <c r="H33" s="53">
        <v>6184</v>
      </c>
      <c r="I33" s="58">
        <v>0.56999999999999995</v>
      </c>
      <c r="J33" s="41"/>
      <c r="N33" s="54"/>
      <c r="O33" s="54"/>
    </row>
    <row r="34" spans="1:15" ht="25.5" x14ac:dyDescent="0.25">
      <c r="A34" s="78">
        <v>3232</v>
      </c>
      <c r="B34" s="79"/>
      <c r="C34" s="79"/>
      <c r="D34" s="80"/>
      <c r="E34" s="80" t="s">
        <v>141</v>
      </c>
      <c r="F34" s="53">
        <v>38483</v>
      </c>
      <c r="G34" s="53">
        <v>31000</v>
      </c>
      <c r="H34" s="53">
        <v>33607</v>
      </c>
      <c r="I34" s="58">
        <v>1.08</v>
      </c>
      <c r="J34" s="41"/>
      <c r="N34" s="54"/>
      <c r="O34" s="54"/>
    </row>
    <row r="35" spans="1:15" x14ac:dyDescent="0.25">
      <c r="A35" s="78">
        <v>3233</v>
      </c>
      <c r="B35" s="79"/>
      <c r="C35" s="79"/>
      <c r="D35" s="80"/>
      <c r="E35" s="80" t="s">
        <v>117</v>
      </c>
      <c r="F35" s="53">
        <v>960</v>
      </c>
      <c r="G35" s="53">
        <v>960</v>
      </c>
      <c r="H35" s="53">
        <v>960</v>
      </c>
      <c r="I35" s="58">
        <v>1</v>
      </c>
      <c r="J35" s="41"/>
      <c r="N35" s="54"/>
      <c r="O35" s="54"/>
    </row>
    <row r="36" spans="1:15" x14ac:dyDescent="0.25">
      <c r="A36" s="78">
        <v>3234</v>
      </c>
      <c r="B36" s="79"/>
      <c r="C36" s="79"/>
      <c r="D36" s="80"/>
      <c r="E36" s="80" t="s">
        <v>118</v>
      </c>
      <c r="F36" s="53">
        <v>24875</v>
      </c>
      <c r="G36" s="53">
        <v>32770</v>
      </c>
      <c r="H36" s="53">
        <v>31865</v>
      </c>
      <c r="I36" s="58">
        <v>0.97</v>
      </c>
      <c r="J36" s="41"/>
      <c r="N36" s="54"/>
      <c r="O36" s="54"/>
    </row>
    <row r="37" spans="1:15" x14ac:dyDescent="0.25">
      <c r="A37" s="78">
        <v>3235</v>
      </c>
      <c r="B37" s="79"/>
      <c r="C37" s="79"/>
      <c r="D37" s="80"/>
      <c r="E37" s="80" t="s">
        <v>119</v>
      </c>
      <c r="F37" s="53">
        <v>0</v>
      </c>
      <c r="G37" s="53">
        <v>10500</v>
      </c>
      <c r="H37" s="53">
        <v>7708</v>
      </c>
      <c r="I37" s="58">
        <v>0.73</v>
      </c>
      <c r="J37" s="41"/>
      <c r="N37" s="54"/>
      <c r="O37" s="54"/>
    </row>
    <row r="38" spans="1:15" x14ac:dyDescent="0.25">
      <c r="A38" s="78">
        <v>3236</v>
      </c>
      <c r="B38" s="79"/>
      <c r="C38" s="79"/>
      <c r="D38" s="80"/>
      <c r="E38" s="80" t="s">
        <v>120</v>
      </c>
      <c r="F38" s="53">
        <v>15612</v>
      </c>
      <c r="G38" s="53">
        <v>9300</v>
      </c>
      <c r="H38" s="53">
        <v>21255</v>
      </c>
      <c r="I38" s="58">
        <v>2.2799999999999998</v>
      </c>
      <c r="J38" s="41"/>
      <c r="N38" s="54"/>
      <c r="O38" s="54"/>
    </row>
    <row r="39" spans="1:15" x14ac:dyDescent="0.25">
      <c r="A39" s="78">
        <v>3237</v>
      </c>
      <c r="B39" s="79"/>
      <c r="C39" s="79"/>
      <c r="D39" s="80"/>
      <c r="E39" s="80" t="s">
        <v>121</v>
      </c>
      <c r="F39" s="53">
        <v>7280</v>
      </c>
      <c r="G39" s="53">
        <v>6700</v>
      </c>
      <c r="H39" s="53">
        <v>4239</v>
      </c>
      <c r="I39" s="58">
        <v>0.63</v>
      </c>
      <c r="J39" s="41"/>
      <c r="N39" s="54"/>
      <c r="O39" s="54"/>
    </row>
    <row r="40" spans="1:15" x14ac:dyDescent="0.25">
      <c r="A40" s="78">
        <v>3238</v>
      </c>
      <c r="B40" s="79"/>
      <c r="C40" s="79"/>
      <c r="D40" s="80"/>
      <c r="E40" s="80" t="s">
        <v>122</v>
      </c>
      <c r="F40" s="53">
        <v>11496</v>
      </c>
      <c r="G40" s="53">
        <v>9455</v>
      </c>
      <c r="H40" s="53">
        <v>11831</v>
      </c>
      <c r="I40" s="58">
        <v>1.25</v>
      </c>
      <c r="J40" s="41"/>
      <c r="N40" s="54"/>
      <c r="O40" s="54"/>
    </row>
    <row r="41" spans="1:15" x14ac:dyDescent="0.25">
      <c r="A41" s="78">
        <v>3239</v>
      </c>
      <c r="B41" s="79"/>
      <c r="C41" s="79"/>
      <c r="D41" s="80"/>
      <c r="E41" s="80" t="s">
        <v>123</v>
      </c>
      <c r="F41" s="53">
        <v>10795</v>
      </c>
      <c r="G41" s="53">
        <v>15000</v>
      </c>
      <c r="H41" s="53">
        <v>27473</v>
      </c>
      <c r="I41" s="58">
        <v>1.83</v>
      </c>
      <c r="J41" s="41"/>
      <c r="N41" s="54"/>
      <c r="O41" s="54"/>
    </row>
    <row r="42" spans="1:15" ht="25.5" x14ac:dyDescent="0.25">
      <c r="A42" s="110">
        <v>324</v>
      </c>
      <c r="B42" s="111"/>
      <c r="C42" s="111"/>
      <c r="D42" s="112"/>
      <c r="E42" s="45" t="s">
        <v>72</v>
      </c>
      <c r="F42" s="53">
        <v>0</v>
      </c>
      <c r="G42" s="53">
        <v>0</v>
      </c>
      <c r="H42" s="53">
        <v>0</v>
      </c>
      <c r="I42" s="58">
        <v>0</v>
      </c>
      <c r="J42" s="41"/>
      <c r="N42" s="54"/>
      <c r="O42" s="54"/>
    </row>
    <row r="43" spans="1:15" ht="25.5" x14ac:dyDescent="0.25">
      <c r="A43" s="110">
        <v>329</v>
      </c>
      <c r="B43" s="111"/>
      <c r="C43" s="111"/>
      <c r="D43" s="112"/>
      <c r="E43" s="45" t="s">
        <v>73</v>
      </c>
      <c r="F43" s="53">
        <v>32664</v>
      </c>
      <c r="G43" s="53">
        <v>30909</v>
      </c>
      <c r="H43" s="53">
        <v>26648</v>
      </c>
      <c r="I43" s="58">
        <f t="shared" si="0"/>
        <v>0.86214371218738883</v>
      </c>
      <c r="J43" s="41"/>
      <c r="N43" s="54"/>
      <c r="O43" s="54"/>
    </row>
    <row r="44" spans="1:15" x14ac:dyDescent="0.25">
      <c r="A44" s="78">
        <v>3292</v>
      </c>
      <c r="B44" s="79"/>
      <c r="C44" s="79"/>
      <c r="D44" s="80"/>
      <c r="E44" s="80" t="s">
        <v>124</v>
      </c>
      <c r="F44" s="53">
        <v>4163</v>
      </c>
      <c r="G44" s="53">
        <v>4809</v>
      </c>
      <c r="H44" s="53">
        <v>4223</v>
      </c>
      <c r="I44" s="58">
        <v>0.87</v>
      </c>
      <c r="J44" s="41"/>
      <c r="N44" s="54"/>
      <c r="O44" s="54"/>
    </row>
    <row r="45" spans="1:15" x14ac:dyDescent="0.25">
      <c r="A45" s="78">
        <v>3293</v>
      </c>
      <c r="B45" s="79"/>
      <c r="C45" s="79"/>
      <c r="D45" s="80"/>
      <c r="E45" s="80" t="s">
        <v>125</v>
      </c>
      <c r="F45" s="53">
        <v>0</v>
      </c>
      <c r="G45" s="53">
        <v>3300</v>
      </c>
      <c r="H45" s="53">
        <v>0</v>
      </c>
      <c r="I45" s="58">
        <v>0</v>
      </c>
      <c r="J45" s="41"/>
      <c r="N45" s="54"/>
      <c r="O45" s="54"/>
    </row>
    <row r="46" spans="1:15" x14ac:dyDescent="0.25">
      <c r="A46" s="78">
        <v>3294</v>
      </c>
      <c r="B46" s="79"/>
      <c r="C46" s="79"/>
      <c r="D46" s="80"/>
      <c r="E46" s="80" t="s">
        <v>126</v>
      </c>
      <c r="F46" s="53">
        <v>1100</v>
      </c>
      <c r="G46" s="53">
        <v>1800</v>
      </c>
      <c r="H46" s="53">
        <v>1300</v>
      </c>
      <c r="I46" s="58">
        <v>0.72</v>
      </c>
      <c r="J46" s="41"/>
      <c r="N46" s="54"/>
      <c r="O46" s="54"/>
    </row>
    <row r="47" spans="1:15" x14ac:dyDescent="0.25">
      <c r="A47" s="78">
        <v>3295</v>
      </c>
      <c r="B47" s="79"/>
      <c r="C47" s="79"/>
      <c r="D47" s="80"/>
      <c r="E47" s="80" t="s">
        <v>127</v>
      </c>
      <c r="F47" s="53">
        <v>0</v>
      </c>
      <c r="G47" s="53">
        <v>16000</v>
      </c>
      <c r="H47" s="53">
        <v>0</v>
      </c>
      <c r="I47" s="58">
        <v>0</v>
      </c>
      <c r="J47" s="41"/>
      <c r="N47" s="54"/>
      <c r="O47" s="54"/>
    </row>
    <row r="48" spans="1:15" x14ac:dyDescent="0.25">
      <c r="A48" s="78">
        <v>3296</v>
      </c>
      <c r="B48" s="79"/>
      <c r="C48" s="79"/>
      <c r="D48" s="80"/>
      <c r="E48" s="80" t="s">
        <v>128</v>
      </c>
      <c r="F48" s="53">
        <v>0</v>
      </c>
      <c r="G48" s="53">
        <v>0</v>
      </c>
      <c r="H48" s="53">
        <v>0</v>
      </c>
      <c r="I48" s="58">
        <v>0</v>
      </c>
      <c r="J48" s="41"/>
      <c r="N48" s="54"/>
      <c r="O48" s="54"/>
    </row>
    <row r="49" spans="1:15" ht="25.5" x14ac:dyDescent="0.25">
      <c r="A49" s="78">
        <v>3299</v>
      </c>
      <c r="B49" s="79"/>
      <c r="C49" s="79"/>
      <c r="D49" s="80"/>
      <c r="E49" s="80" t="s">
        <v>73</v>
      </c>
      <c r="F49" s="53">
        <v>27401</v>
      </c>
      <c r="G49" s="53">
        <v>5000</v>
      </c>
      <c r="H49" s="53">
        <v>21125</v>
      </c>
      <c r="I49" s="58">
        <v>4.22</v>
      </c>
      <c r="J49" s="41"/>
      <c r="N49" s="54"/>
      <c r="O49" s="54"/>
    </row>
    <row r="50" spans="1:15" x14ac:dyDescent="0.25">
      <c r="A50" s="65">
        <v>34</v>
      </c>
      <c r="B50" s="79"/>
      <c r="C50" s="66"/>
      <c r="D50" s="67"/>
      <c r="E50" s="35" t="s">
        <v>54</v>
      </c>
      <c r="F50" s="53">
        <f>F51</f>
        <v>3383</v>
      </c>
      <c r="G50" s="53">
        <v>3700</v>
      </c>
      <c r="H50" s="53">
        <v>3446</v>
      </c>
      <c r="I50" s="58">
        <f t="shared" si="0"/>
        <v>0.93135135135135139</v>
      </c>
      <c r="N50" s="54"/>
      <c r="O50" s="54"/>
    </row>
    <row r="51" spans="1:15" x14ac:dyDescent="0.25">
      <c r="A51" s="110">
        <v>343</v>
      </c>
      <c r="B51" s="111"/>
      <c r="C51" s="111"/>
      <c r="D51" s="112"/>
      <c r="E51" s="45" t="s">
        <v>74</v>
      </c>
      <c r="F51" s="53">
        <v>3383</v>
      </c>
      <c r="G51" s="53">
        <v>3700</v>
      </c>
      <c r="H51" s="53">
        <v>3446</v>
      </c>
      <c r="I51" s="58">
        <f t="shared" si="0"/>
        <v>0.93135135135135139</v>
      </c>
      <c r="N51" s="54"/>
      <c r="O51" s="54"/>
    </row>
    <row r="52" spans="1:15" ht="25.5" x14ac:dyDescent="0.25">
      <c r="A52" s="78">
        <v>3431</v>
      </c>
      <c r="B52" s="79"/>
      <c r="C52" s="79"/>
      <c r="D52" s="80"/>
      <c r="E52" s="80" t="s">
        <v>129</v>
      </c>
      <c r="F52" s="53">
        <v>3383</v>
      </c>
      <c r="G52" s="53">
        <v>3700</v>
      </c>
      <c r="H52" s="53">
        <v>3446</v>
      </c>
      <c r="I52" s="58">
        <v>0.93</v>
      </c>
      <c r="N52" s="54"/>
      <c r="O52" s="54"/>
    </row>
    <row r="53" spans="1:15" x14ac:dyDescent="0.25">
      <c r="A53" s="78">
        <v>3433</v>
      </c>
      <c r="B53" s="79"/>
      <c r="C53" s="79"/>
      <c r="D53" s="80"/>
      <c r="E53" s="80" t="s">
        <v>130</v>
      </c>
      <c r="F53" s="53">
        <v>0</v>
      </c>
      <c r="G53" s="53">
        <v>0</v>
      </c>
      <c r="H53" s="53">
        <v>0</v>
      </c>
      <c r="I53" s="58">
        <v>0</v>
      </c>
      <c r="N53" s="54"/>
      <c r="O53" s="54"/>
    </row>
    <row r="54" spans="1:15" ht="38.25" x14ac:dyDescent="0.25">
      <c r="A54" s="65">
        <v>37</v>
      </c>
      <c r="B54" s="79"/>
      <c r="C54" s="66"/>
      <c r="D54" s="67"/>
      <c r="E54" s="37" t="s">
        <v>55</v>
      </c>
      <c r="F54" s="53">
        <f>F55</f>
        <v>0</v>
      </c>
      <c r="G54" s="53">
        <f t="shared" ref="G54:H54" si="1">G55</f>
        <v>0</v>
      </c>
      <c r="H54" s="53">
        <f t="shared" si="1"/>
        <v>0</v>
      </c>
      <c r="I54" s="58">
        <v>0</v>
      </c>
      <c r="N54" s="54"/>
      <c r="O54" s="54"/>
    </row>
    <row r="55" spans="1:15" ht="25.5" x14ac:dyDescent="0.25">
      <c r="A55" s="110">
        <v>372</v>
      </c>
      <c r="B55" s="111"/>
      <c r="C55" s="111"/>
      <c r="D55" s="112"/>
      <c r="E55" s="49" t="s">
        <v>131</v>
      </c>
      <c r="F55" s="53">
        <v>0</v>
      </c>
      <c r="G55" s="53">
        <v>0</v>
      </c>
      <c r="H55" s="53">
        <v>0</v>
      </c>
      <c r="I55" s="58">
        <v>0</v>
      </c>
      <c r="N55" s="54"/>
      <c r="O55" s="54"/>
    </row>
    <row r="56" spans="1:15" ht="25.5" x14ac:dyDescent="0.25">
      <c r="A56" s="78">
        <v>3722</v>
      </c>
      <c r="B56" s="79"/>
      <c r="C56" s="79"/>
      <c r="D56" s="80"/>
      <c r="E56" s="49" t="s">
        <v>132</v>
      </c>
      <c r="F56" s="53">
        <v>0</v>
      </c>
      <c r="G56" s="53">
        <v>0</v>
      </c>
      <c r="H56" s="53">
        <v>0</v>
      </c>
      <c r="I56" s="58">
        <v>0</v>
      </c>
      <c r="N56" s="54"/>
      <c r="O56" s="54"/>
    </row>
    <row r="57" spans="1:15" ht="25.5" x14ac:dyDescent="0.25">
      <c r="A57" s="110">
        <v>4</v>
      </c>
      <c r="B57" s="111"/>
      <c r="C57" s="111"/>
      <c r="D57" s="112"/>
      <c r="E57" s="35" t="s">
        <v>25</v>
      </c>
      <c r="F57" s="53">
        <v>81636</v>
      </c>
      <c r="G57" s="53">
        <v>62880</v>
      </c>
      <c r="H57" s="53">
        <f t="shared" ref="H57" si="2">H58+H69</f>
        <v>96424</v>
      </c>
      <c r="I57" s="58">
        <f t="shared" si="0"/>
        <v>1.5334605597964377</v>
      </c>
      <c r="N57" s="54"/>
      <c r="O57" s="54"/>
    </row>
    <row r="58" spans="1:15" ht="25.5" x14ac:dyDescent="0.25">
      <c r="A58" s="110">
        <v>42</v>
      </c>
      <c r="B58" s="111"/>
      <c r="C58" s="111"/>
      <c r="D58" s="112"/>
      <c r="E58" s="35" t="s">
        <v>49</v>
      </c>
      <c r="F58" s="53">
        <v>81636</v>
      </c>
      <c r="G58" s="53">
        <v>62880</v>
      </c>
      <c r="H58" s="53">
        <v>96424</v>
      </c>
      <c r="I58" s="58">
        <f t="shared" si="0"/>
        <v>1.5334605597964377</v>
      </c>
      <c r="N58" s="54"/>
      <c r="O58" s="54"/>
    </row>
    <row r="59" spans="1:15" x14ac:dyDescent="0.25">
      <c r="A59" s="78">
        <v>421</v>
      </c>
      <c r="B59" s="79"/>
      <c r="C59" s="79"/>
      <c r="D59" s="80"/>
      <c r="E59" s="80" t="s">
        <v>133</v>
      </c>
      <c r="F59" s="53">
        <v>6875</v>
      </c>
      <c r="G59" s="53">
        <v>0</v>
      </c>
      <c r="H59" s="53">
        <v>0</v>
      </c>
      <c r="I59" s="58">
        <v>0</v>
      </c>
      <c r="N59" s="54"/>
      <c r="O59" s="54"/>
    </row>
    <row r="60" spans="1:15" x14ac:dyDescent="0.25">
      <c r="A60" s="78">
        <v>4212</v>
      </c>
      <c r="B60" s="79"/>
      <c r="C60" s="79"/>
      <c r="D60" s="80"/>
      <c r="E60" s="80" t="s">
        <v>134</v>
      </c>
      <c r="F60" s="53">
        <v>6875</v>
      </c>
      <c r="G60" s="53">
        <v>0</v>
      </c>
      <c r="H60" s="53">
        <v>0</v>
      </c>
      <c r="I60" s="58">
        <v>0</v>
      </c>
      <c r="N60" s="54"/>
      <c r="O60" s="54"/>
    </row>
    <row r="61" spans="1:15" x14ac:dyDescent="0.25">
      <c r="A61" s="110">
        <v>422</v>
      </c>
      <c r="B61" s="111"/>
      <c r="C61" s="111"/>
      <c r="D61" s="112"/>
      <c r="E61" s="45" t="s">
        <v>75</v>
      </c>
      <c r="F61" s="53">
        <v>72761</v>
      </c>
      <c r="G61" s="53">
        <v>62880</v>
      </c>
      <c r="H61" s="53">
        <v>79145</v>
      </c>
      <c r="I61" s="58">
        <f t="shared" si="0"/>
        <v>1.2586673027989821</v>
      </c>
      <c r="N61" s="54"/>
      <c r="O61" s="54"/>
    </row>
    <row r="62" spans="1:15" x14ac:dyDescent="0.25">
      <c r="A62" s="78">
        <v>4221</v>
      </c>
      <c r="B62" s="79"/>
      <c r="C62" s="79"/>
      <c r="D62" s="80"/>
      <c r="E62" s="80" t="s">
        <v>135</v>
      </c>
      <c r="F62" s="53">
        <v>45991</v>
      </c>
      <c r="G62" s="53">
        <v>40000</v>
      </c>
      <c r="H62" s="53">
        <v>74948</v>
      </c>
      <c r="I62" s="58">
        <v>1.87</v>
      </c>
      <c r="N62" s="54"/>
      <c r="O62" s="54"/>
    </row>
    <row r="63" spans="1:15" x14ac:dyDescent="0.25">
      <c r="A63" s="78">
        <v>4223</v>
      </c>
      <c r="B63" s="79"/>
      <c r="C63" s="79"/>
      <c r="D63" s="80"/>
      <c r="E63" s="80" t="s">
        <v>136</v>
      </c>
      <c r="F63" s="53">
        <v>2501</v>
      </c>
      <c r="G63" s="53">
        <v>17000</v>
      </c>
      <c r="H63" s="53">
        <v>0</v>
      </c>
      <c r="I63" s="58">
        <v>0</v>
      </c>
      <c r="N63" s="54"/>
      <c r="O63" s="54"/>
    </row>
    <row r="64" spans="1:15" x14ac:dyDescent="0.25">
      <c r="A64" s="78">
        <v>4225</v>
      </c>
      <c r="B64" s="79"/>
      <c r="C64" s="79"/>
      <c r="D64" s="80"/>
      <c r="E64" s="80" t="s">
        <v>137</v>
      </c>
      <c r="F64" s="53">
        <v>4753</v>
      </c>
      <c r="G64" s="53">
        <v>1000</v>
      </c>
      <c r="H64" s="53">
        <v>4197</v>
      </c>
      <c r="I64" s="58">
        <v>4.1900000000000004</v>
      </c>
      <c r="N64" s="54"/>
      <c r="O64" s="54"/>
    </row>
    <row r="65" spans="1:15" x14ac:dyDescent="0.25">
      <c r="A65" s="78">
        <v>4226</v>
      </c>
      <c r="B65" s="79"/>
      <c r="C65" s="79"/>
      <c r="D65" s="80"/>
      <c r="E65" s="80" t="s">
        <v>138</v>
      </c>
      <c r="F65" s="53">
        <v>0</v>
      </c>
      <c r="G65" s="53">
        <v>3000</v>
      </c>
      <c r="H65" s="53">
        <v>0</v>
      </c>
      <c r="I65" s="58">
        <v>0</v>
      </c>
      <c r="N65" s="54"/>
      <c r="O65" s="54"/>
    </row>
    <row r="66" spans="1:15" ht="25.5" x14ac:dyDescent="0.25">
      <c r="A66" s="78">
        <v>4227</v>
      </c>
      <c r="B66" s="79"/>
      <c r="C66" s="79"/>
      <c r="D66" s="80"/>
      <c r="E66" s="80" t="s">
        <v>139</v>
      </c>
      <c r="F66" s="53">
        <v>19516</v>
      </c>
      <c r="G66" s="53">
        <v>1880</v>
      </c>
      <c r="H66" s="53">
        <v>0</v>
      </c>
      <c r="I66" s="58">
        <v>0</v>
      </c>
      <c r="N66" s="54"/>
      <c r="O66" s="54"/>
    </row>
    <row r="67" spans="1:15" ht="25.5" x14ac:dyDescent="0.25">
      <c r="A67" s="110">
        <v>424</v>
      </c>
      <c r="B67" s="111"/>
      <c r="C67" s="111"/>
      <c r="D67" s="112"/>
      <c r="E67" s="45" t="s">
        <v>76</v>
      </c>
      <c r="F67" s="53">
        <v>2000</v>
      </c>
      <c r="G67" s="53">
        <v>0</v>
      </c>
      <c r="H67" s="53">
        <v>17279</v>
      </c>
      <c r="I67" s="58">
        <v>0</v>
      </c>
      <c r="N67" s="54"/>
      <c r="O67" s="54"/>
    </row>
    <row r="68" spans="1:15" x14ac:dyDescent="0.25">
      <c r="A68" s="78">
        <v>4241</v>
      </c>
      <c r="B68" s="79"/>
      <c r="C68" s="79"/>
      <c r="D68" s="80"/>
      <c r="E68" s="80" t="s">
        <v>140</v>
      </c>
      <c r="F68" s="53">
        <v>2000</v>
      </c>
      <c r="G68" s="53">
        <v>0</v>
      </c>
      <c r="H68" s="53">
        <v>17279</v>
      </c>
      <c r="I68" s="58">
        <v>0</v>
      </c>
      <c r="N68" s="54"/>
      <c r="O68" s="54"/>
    </row>
    <row r="69" spans="1:15" ht="25.5" x14ac:dyDescent="0.25">
      <c r="A69" s="65">
        <v>45</v>
      </c>
      <c r="B69" s="79"/>
      <c r="C69" s="66"/>
      <c r="D69" s="67"/>
      <c r="E69" s="45" t="s">
        <v>56</v>
      </c>
      <c r="F69" s="53">
        <f>F70</f>
        <v>0</v>
      </c>
      <c r="G69" s="53">
        <f t="shared" ref="G69:H69" si="3">G70</f>
        <v>0</v>
      </c>
      <c r="H69" s="53">
        <f t="shared" si="3"/>
        <v>0</v>
      </c>
      <c r="I69" s="58">
        <v>0</v>
      </c>
      <c r="N69" s="54"/>
      <c r="O69" s="54"/>
    </row>
    <row r="70" spans="1:15" ht="26.25" x14ac:dyDescent="0.25">
      <c r="A70" s="65">
        <v>451</v>
      </c>
      <c r="B70" s="79"/>
      <c r="C70" s="66"/>
      <c r="D70" s="67"/>
      <c r="E70" s="38" t="s">
        <v>77</v>
      </c>
      <c r="F70" s="53">
        <v>0</v>
      </c>
      <c r="G70" s="53">
        <v>0</v>
      </c>
      <c r="H70" s="53">
        <v>0</v>
      </c>
      <c r="I70" s="58">
        <v>0</v>
      </c>
      <c r="N70" s="54"/>
      <c r="O70" s="54"/>
    </row>
    <row r="71" spans="1:15" ht="30.75" customHeight="1" x14ac:dyDescent="0.25">
      <c r="A71" s="113" t="s">
        <v>57</v>
      </c>
      <c r="B71" s="114"/>
      <c r="C71" s="114"/>
      <c r="D71" s="115"/>
      <c r="E71" s="39" t="s">
        <v>59</v>
      </c>
      <c r="F71" s="56">
        <f>F72+F88</f>
        <v>0</v>
      </c>
      <c r="G71" s="56">
        <v>5500</v>
      </c>
      <c r="H71" s="56">
        <v>4615</v>
      </c>
      <c r="I71" s="58">
        <f t="shared" si="0"/>
        <v>0.83909090909090911</v>
      </c>
      <c r="O71" s="54"/>
    </row>
    <row r="72" spans="1:15" ht="14.25" customHeight="1" x14ac:dyDescent="0.25">
      <c r="A72" s="110">
        <v>3</v>
      </c>
      <c r="B72" s="111"/>
      <c r="C72" s="111"/>
      <c r="D72" s="112"/>
      <c r="E72" s="45" t="s">
        <v>23</v>
      </c>
      <c r="F72" s="53">
        <v>0</v>
      </c>
      <c r="G72" s="53">
        <v>5500</v>
      </c>
      <c r="H72" s="53">
        <v>4615</v>
      </c>
      <c r="I72" s="58">
        <f t="shared" si="0"/>
        <v>0.83909090909090911</v>
      </c>
      <c r="O72" s="54"/>
    </row>
    <row r="73" spans="1:15" ht="14.25" customHeight="1" x14ac:dyDescent="0.25">
      <c r="A73" s="110">
        <v>31</v>
      </c>
      <c r="B73" s="111"/>
      <c r="C73" s="111"/>
      <c r="D73" s="112"/>
      <c r="E73" s="45" t="s">
        <v>24</v>
      </c>
      <c r="F73" s="53">
        <v>0</v>
      </c>
      <c r="G73" s="53">
        <v>0</v>
      </c>
      <c r="H73" s="53">
        <v>0</v>
      </c>
      <c r="I73" s="58">
        <v>0</v>
      </c>
      <c r="O73" s="54"/>
    </row>
    <row r="74" spans="1:15" x14ac:dyDescent="0.25">
      <c r="A74" s="110">
        <v>311</v>
      </c>
      <c r="B74" s="111"/>
      <c r="C74" s="111"/>
      <c r="D74" s="112"/>
      <c r="E74" s="45" t="s">
        <v>66</v>
      </c>
      <c r="F74" s="53">
        <v>0</v>
      </c>
      <c r="G74" s="53">
        <v>0</v>
      </c>
      <c r="H74" s="53">
        <v>0</v>
      </c>
      <c r="I74" s="58">
        <v>0</v>
      </c>
      <c r="O74" s="54"/>
    </row>
    <row r="75" spans="1:15" x14ac:dyDescent="0.25">
      <c r="A75" s="110">
        <v>312</v>
      </c>
      <c r="B75" s="111"/>
      <c r="C75" s="111"/>
      <c r="D75" s="112"/>
      <c r="E75" s="45" t="s">
        <v>67</v>
      </c>
      <c r="F75" s="53">
        <v>0</v>
      </c>
      <c r="G75" s="53">
        <v>0</v>
      </c>
      <c r="H75" s="53">
        <v>0</v>
      </c>
      <c r="I75" s="58">
        <v>0</v>
      </c>
      <c r="O75" s="54"/>
    </row>
    <row r="76" spans="1:15" x14ac:dyDescent="0.25">
      <c r="A76" s="110">
        <v>313</v>
      </c>
      <c r="B76" s="111"/>
      <c r="C76" s="111"/>
      <c r="D76" s="112"/>
      <c r="E76" s="45" t="s">
        <v>68</v>
      </c>
      <c r="F76" s="53">
        <v>0</v>
      </c>
      <c r="G76" s="53">
        <v>0</v>
      </c>
      <c r="H76" s="53">
        <v>0</v>
      </c>
      <c r="I76" s="58">
        <v>0</v>
      </c>
      <c r="O76" s="54"/>
    </row>
    <row r="77" spans="1:15" x14ac:dyDescent="0.25">
      <c r="A77" s="110">
        <v>32</v>
      </c>
      <c r="B77" s="111"/>
      <c r="C77" s="111"/>
      <c r="D77" s="112"/>
      <c r="E77" s="45" t="s">
        <v>36</v>
      </c>
      <c r="F77" s="53">
        <v>0</v>
      </c>
      <c r="G77" s="53">
        <v>0</v>
      </c>
      <c r="H77" s="53">
        <v>0</v>
      </c>
      <c r="I77" s="58">
        <v>0</v>
      </c>
      <c r="O77" s="54"/>
    </row>
    <row r="78" spans="1:15" x14ac:dyDescent="0.25">
      <c r="A78" s="65">
        <v>321</v>
      </c>
      <c r="B78" s="79"/>
      <c r="C78" s="50"/>
      <c r="D78" s="51"/>
      <c r="E78" s="45" t="s">
        <v>69</v>
      </c>
      <c r="F78" s="53">
        <v>0</v>
      </c>
      <c r="G78" s="53">
        <v>0</v>
      </c>
      <c r="H78" s="53">
        <v>0</v>
      </c>
      <c r="I78" s="58">
        <v>0</v>
      </c>
      <c r="O78" s="54"/>
    </row>
    <row r="79" spans="1:15" ht="15" customHeight="1" x14ac:dyDescent="0.25">
      <c r="A79" s="110">
        <v>322</v>
      </c>
      <c r="B79" s="111"/>
      <c r="C79" s="111"/>
      <c r="D79" s="112"/>
      <c r="E79" s="45" t="s">
        <v>70</v>
      </c>
      <c r="F79" s="53">
        <v>0</v>
      </c>
      <c r="G79" s="53">
        <v>5500</v>
      </c>
      <c r="H79" s="53">
        <v>4615</v>
      </c>
      <c r="I79" s="58">
        <f t="shared" si="0"/>
        <v>0.83909090909090911</v>
      </c>
      <c r="O79" s="54"/>
    </row>
    <row r="80" spans="1:15" ht="25.5" customHeight="1" x14ac:dyDescent="0.25">
      <c r="A80" s="78">
        <v>3221</v>
      </c>
      <c r="B80" s="79"/>
      <c r="C80" s="79"/>
      <c r="D80" s="80"/>
      <c r="E80" s="80" t="s">
        <v>109</v>
      </c>
      <c r="F80" s="53">
        <v>0</v>
      </c>
      <c r="G80" s="53">
        <v>5500</v>
      </c>
      <c r="H80" s="53">
        <v>4615</v>
      </c>
      <c r="I80" s="58">
        <v>0.84</v>
      </c>
      <c r="O80" s="54"/>
    </row>
    <row r="81" spans="1:15" ht="15" customHeight="1" x14ac:dyDescent="0.25">
      <c r="A81" s="110">
        <v>323</v>
      </c>
      <c r="B81" s="111"/>
      <c r="C81" s="111"/>
      <c r="D81" s="112"/>
      <c r="E81" s="45" t="s">
        <v>71</v>
      </c>
      <c r="F81" s="53">
        <v>0</v>
      </c>
      <c r="G81" s="53">
        <v>0</v>
      </c>
      <c r="H81" s="53">
        <v>0</v>
      </c>
      <c r="I81" s="58">
        <v>0</v>
      </c>
      <c r="O81" s="54"/>
    </row>
    <row r="82" spans="1:15" ht="25.5" x14ac:dyDescent="0.25">
      <c r="A82" s="110">
        <v>324</v>
      </c>
      <c r="B82" s="111"/>
      <c r="C82" s="111"/>
      <c r="D82" s="112"/>
      <c r="E82" s="45" t="s">
        <v>72</v>
      </c>
      <c r="F82" s="53">
        <v>0</v>
      </c>
      <c r="G82" s="53">
        <v>0</v>
      </c>
      <c r="H82" s="53">
        <v>0</v>
      </c>
      <c r="I82" s="58">
        <v>0</v>
      </c>
      <c r="O82" s="54"/>
    </row>
    <row r="83" spans="1:15" ht="25.5" x14ac:dyDescent="0.25">
      <c r="A83" s="110">
        <v>329</v>
      </c>
      <c r="B83" s="111"/>
      <c r="C83" s="111"/>
      <c r="D83" s="112"/>
      <c r="E83" s="45" t="s">
        <v>73</v>
      </c>
      <c r="F83" s="53">
        <v>0</v>
      </c>
      <c r="G83" s="53">
        <v>0</v>
      </c>
      <c r="H83" s="53">
        <v>0</v>
      </c>
      <c r="I83" s="58">
        <v>0</v>
      </c>
      <c r="O83" s="54"/>
    </row>
    <row r="84" spans="1:15" ht="15" customHeight="1" x14ac:dyDescent="0.25">
      <c r="A84" s="65">
        <v>34</v>
      </c>
      <c r="B84" s="79"/>
      <c r="C84" s="66"/>
      <c r="D84" s="67"/>
      <c r="E84" s="45" t="s">
        <v>54</v>
      </c>
      <c r="F84" s="53">
        <v>0</v>
      </c>
      <c r="G84" s="53">
        <f t="shared" ref="G84" si="4">SUM(G85)</f>
        <v>0</v>
      </c>
      <c r="H84" s="53">
        <v>0</v>
      </c>
      <c r="I84" s="58">
        <v>0</v>
      </c>
      <c r="O84" s="54"/>
    </row>
    <row r="85" spans="1:15" ht="42.75" customHeight="1" x14ac:dyDescent="0.25">
      <c r="A85" s="110">
        <v>343</v>
      </c>
      <c r="B85" s="111"/>
      <c r="C85" s="111"/>
      <c r="D85" s="112"/>
      <c r="E85" s="45" t="s">
        <v>74</v>
      </c>
      <c r="F85" s="53">
        <v>0</v>
      </c>
      <c r="G85" s="53">
        <v>0</v>
      </c>
      <c r="H85" s="53">
        <v>0</v>
      </c>
      <c r="I85" s="58">
        <v>0</v>
      </c>
      <c r="O85" s="54"/>
    </row>
    <row r="86" spans="1:15" ht="38.25" x14ac:dyDescent="0.25">
      <c r="A86" s="65">
        <v>37</v>
      </c>
      <c r="B86" s="79"/>
      <c r="C86" s="66"/>
      <c r="D86" s="67"/>
      <c r="E86" s="37" t="s">
        <v>55</v>
      </c>
      <c r="F86" s="53">
        <v>0</v>
      </c>
      <c r="G86" s="53">
        <f t="shared" ref="G86" si="5">SUM(G87)</f>
        <v>0</v>
      </c>
      <c r="H86" s="53">
        <v>0</v>
      </c>
      <c r="I86" s="58">
        <v>0</v>
      </c>
      <c r="O86" s="54"/>
    </row>
    <row r="87" spans="1:15" ht="25.5" x14ac:dyDescent="0.25">
      <c r="A87" s="110">
        <v>372</v>
      </c>
      <c r="B87" s="111"/>
      <c r="C87" s="111"/>
      <c r="D87" s="112"/>
      <c r="E87" s="49" t="s">
        <v>131</v>
      </c>
      <c r="F87" s="53">
        <v>0</v>
      </c>
      <c r="G87" s="53">
        <v>0</v>
      </c>
      <c r="H87" s="53">
        <v>0</v>
      </c>
      <c r="I87" s="58">
        <v>0</v>
      </c>
      <c r="O87" s="54"/>
    </row>
    <row r="88" spans="1:15" ht="25.5" x14ac:dyDescent="0.25">
      <c r="A88" s="110">
        <v>4</v>
      </c>
      <c r="B88" s="111"/>
      <c r="C88" s="111"/>
      <c r="D88" s="112"/>
      <c r="E88" s="45" t="s">
        <v>25</v>
      </c>
      <c r="F88" s="53">
        <v>0</v>
      </c>
      <c r="G88" s="53">
        <v>0</v>
      </c>
      <c r="H88" s="53">
        <v>0</v>
      </c>
      <c r="I88" s="58">
        <v>0</v>
      </c>
      <c r="O88" s="54"/>
    </row>
    <row r="89" spans="1:15" ht="25.5" x14ac:dyDescent="0.25">
      <c r="A89" s="110">
        <v>42</v>
      </c>
      <c r="B89" s="111"/>
      <c r="C89" s="111"/>
      <c r="D89" s="112"/>
      <c r="E89" s="45" t="s">
        <v>49</v>
      </c>
      <c r="F89" s="53">
        <v>0</v>
      </c>
      <c r="G89" s="53">
        <v>0</v>
      </c>
      <c r="H89" s="53">
        <v>0</v>
      </c>
      <c r="I89" s="58">
        <v>0</v>
      </c>
      <c r="O89" s="54"/>
    </row>
    <row r="90" spans="1:15" x14ac:dyDescent="0.25">
      <c r="A90" s="110">
        <v>422</v>
      </c>
      <c r="B90" s="111"/>
      <c r="C90" s="111"/>
      <c r="D90" s="112"/>
      <c r="E90" s="45" t="s">
        <v>75</v>
      </c>
      <c r="F90" s="53">
        <v>0</v>
      </c>
      <c r="G90" s="53">
        <v>0</v>
      </c>
      <c r="H90" s="53">
        <v>0</v>
      </c>
      <c r="I90" s="58">
        <v>0</v>
      </c>
      <c r="O90" s="54"/>
    </row>
    <row r="91" spans="1:15" ht="25.5" x14ac:dyDescent="0.25">
      <c r="A91" s="110">
        <v>424</v>
      </c>
      <c r="B91" s="111"/>
      <c r="C91" s="111"/>
      <c r="D91" s="112"/>
      <c r="E91" s="45" t="s">
        <v>76</v>
      </c>
      <c r="F91" s="53">
        <v>0</v>
      </c>
      <c r="G91" s="53">
        <v>0</v>
      </c>
      <c r="H91" s="53">
        <v>0</v>
      </c>
      <c r="I91" s="58">
        <v>0</v>
      </c>
      <c r="O91" s="54"/>
    </row>
    <row r="92" spans="1:15" ht="25.5" x14ac:dyDescent="0.25">
      <c r="A92" s="65">
        <v>45</v>
      </c>
      <c r="B92" s="79"/>
      <c r="C92" s="66"/>
      <c r="D92" s="67"/>
      <c r="E92" s="45" t="s">
        <v>56</v>
      </c>
      <c r="F92" s="53">
        <v>0</v>
      </c>
      <c r="G92" s="53">
        <v>0</v>
      </c>
      <c r="H92" s="53">
        <v>0</v>
      </c>
      <c r="I92" s="58">
        <v>0</v>
      </c>
      <c r="O92" s="54"/>
    </row>
    <row r="93" spans="1:15" ht="25.5" x14ac:dyDescent="0.25">
      <c r="A93" s="65">
        <v>451</v>
      </c>
      <c r="B93" s="79"/>
      <c r="C93" s="66"/>
      <c r="D93" s="67"/>
      <c r="E93" s="48" t="s">
        <v>77</v>
      </c>
      <c r="F93" s="53">
        <v>0</v>
      </c>
      <c r="G93" s="53">
        <v>0</v>
      </c>
      <c r="H93" s="53">
        <v>0</v>
      </c>
      <c r="I93" s="58">
        <v>0</v>
      </c>
      <c r="O93" s="54"/>
    </row>
    <row r="94" spans="1:15" ht="42" customHeight="1" x14ac:dyDescent="0.25">
      <c r="A94" s="113" t="s">
        <v>57</v>
      </c>
      <c r="B94" s="114"/>
      <c r="C94" s="114"/>
      <c r="D94" s="115"/>
      <c r="E94" s="39" t="s">
        <v>79</v>
      </c>
      <c r="F94" s="56">
        <f>F95+F113</f>
        <v>154394</v>
      </c>
      <c r="G94" s="56">
        <f>G95+G113</f>
        <v>94600</v>
      </c>
      <c r="H94" s="56">
        <v>57201</v>
      </c>
      <c r="I94" s="58">
        <v>0.6</v>
      </c>
      <c r="O94" s="54"/>
    </row>
    <row r="95" spans="1:15" x14ac:dyDescent="0.25">
      <c r="A95" s="110">
        <v>3</v>
      </c>
      <c r="B95" s="111"/>
      <c r="C95" s="111"/>
      <c r="D95" s="112"/>
      <c r="E95" s="48" t="s">
        <v>23</v>
      </c>
      <c r="F95" s="53">
        <v>154394</v>
      </c>
      <c r="G95" s="53">
        <v>94600</v>
      </c>
      <c r="H95" s="53">
        <v>57201</v>
      </c>
      <c r="I95" s="58">
        <v>0.6</v>
      </c>
      <c r="O95" s="54"/>
    </row>
    <row r="96" spans="1:15" x14ac:dyDescent="0.25">
      <c r="A96" s="110">
        <v>31</v>
      </c>
      <c r="B96" s="111"/>
      <c r="C96" s="111"/>
      <c r="D96" s="112"/>
      <c r="E96" s="48" t="s">
        <v>24</v>
      </c>
      <c r="F96" s="53">
        <v>0</v>
      </c>
      <c r="G96" s="53">
        <v>0</v>
      </c>
      <c r="H96" s="53">
        <v>0</v>
      </c>
      <c r="I96" s="58">
        <v>0</v>
      </c>
      <c r="O96" s="54"/>
    </row>
    <row r="97" spans="1:15" x14ac:dyDescent="0.25">
      <c r="A97" s="110">
        <v>311</v>
      </c>
      <c r="B97" s="111"/>
      <c r="C97" s="111"/>
      <c r="D97" s="112"/>
      <c r="E97" s="48" t="s">
        <v>66</v>
      </c>
      <c r="F97" s="53">
        <v>0</v>
      </c>
      <c r="G97" s="53">
        <v>0</v>
      </c>
      <c r="H97" s="53">
        <v>0</v>
      </c>
      <c r="I97" s="58">
        <v>0</v>
      </c>
      <c r="O97" s="54"/>
    </row>
    <row r="98" spans="1:15" x14ac:dyDescent="0.25">
      <c r="A98" s="110">
        <v>312</v>
      </c>
      <c r="B98" s="111"/>
      <c r="C98" s="111"/>
      <c r="D98" s="112"/>
      <c r="E98" s="48" t="s">
        <v>67</v>
      </c>
      <c r="F98" s="53">
        <v>0</v>
      </c>
      <c r="G98" s="53">
        <v>0</v>
      </c>
      <c r="H98" s="53">
        <v>0</v>
      </c>
      <c r="I98" s="58">
        <v>0</v>
      </c>
      <c r="O98" s="54"/>
    </row>
    <row r="99" spans="1:15" x14ac:dyDescent="0.25">
      <c r="A99" s="110">
        <v>313</v>
      </c>
      <c r="B99" s="111"/>
      <c r="C99" s="111"/>
      <c r="D99" s="112"/>
      <c r="E99" s="48" t="s">
        <v>68</v>
      </c>
      <c r="F99" s="53">
        <v>0</v>
      </c>
      <c r="G99" s="53">
        <v>0</v>
      </c>
      <c r="H99" s="53">
        <v>0</v>
      </c>
      <c r="I99" s="58">
        <v>0</v>
      </c>
      <c r="O99" s="54"/>
    </row>
    <row r="100" spans="1:15" x14ac:dyDescent="0.25">
      <c r="A100" s="110">
        <v>32</v>
      </c>
      <c r="B100" s="111"/>
      <c r="C100" s="111"/>
      <c r="D100" s="112"/>
      <c r="E100" s="48" t="s">
        <v>36</v>
      </c>
      <c r="F100" s="53">
        <v>0</v>
      </c>
      <c r="G100" s="53">
        <v>0</v>
      </c>
      <c r="H100" s="53">
        <v>54839</v>
      </c>
      <c r="I100" s="58">
        <v>0</v>
      </c>
      <c r="O100" s="54"/>
    </row>
    <row r="101" spans="1:15" x14ac:dyDescent="0.25">
      <c r="A101" s="46">
        <v>321</v>
      </c>
      <c r="B101" s="79"/>
      <c r="C101" s="50"/>
      <c r="D101" s="51"/>
      <c r="E101" s="48" t="s">
        <v>69</v>
      </c>
      <c r="F101" s="53">
        <v>0</v>
      </c>
      <c r="G101" s="53">
        <v>0</v>
      </c>
      <c r="H101" s="53">
        <v>0</v>
      </c>
      <c r="I101" s="58">
        <v>0</v>
      </c>
      <c r="O101" s="54"/>
    </row>
    <row r="102" spans="1:15" x14ac:dyDescent="0.25">
      <c r="A102" s="110">
        <v>322</v>
      </c>
      <c r="B102" s="111"/>
      <c r="C102" s="111"/>
      <c r="D102" s="112"/>
      <c r="E102" s="48" t="s">
        <v>70</v>
      </c>
      <c r="F102" s="53">
        <v>154394</v>
      </c>
      <c r="G102" s="53">
        <v>94600</v>
      </c>
      <c r="H102" s="53">
        <v>54839</v>
      </c>
      <c r="I102" s="58">
        <v>0.57999999999999996</v>
      </c>
      <c r="O102" s="54"/>
    </row>
    <row r="103" spans="1:15" ht="25.5" x14ac:dyDescent="0.25">
      <c r="A103" s="78">
        <v>3221</v>
      </c>
      <c r="B103" s="79"/>
      <c r="C103" s="79"/>
      <c r="D103" s="80"/>
      <c r="E103" s="80" t="s">
        <v>109</v>
      </c>
      <c r="F103" s="53">
        <v>207</v>
      </c>
      <c r="G103" s="53">
        <v>0</v>
      </c>
      <c r="H103" s="53">
        <v>5862</v>
      </c>
      <c r="I103" s="58">
        <v>0</v>
      </c>
      <c r="O103" s="54"/>
    </row>
    <row r="104" spans="1:15" x14ac:dyDescent="0.25">
      <c r="A104" s="78">
        <v>3222</v>
      </c>
      <c r="B104" s="79"/>
      <c r="C104" s="79"/>
      <c r="D104" s="80"/>
      <c r="E104" s="80" t="s">
        <v>110</v>
      </c>
      <c r="F104" s="53">
        <v>154187</v>
      </c>
      <c r="G104" s="53">
        <v>94600</v>
      </c>
      <c r="H104" s="53">
        <v>48977</v>
      </c>
      <c r="I104" s="58">
        <v>0.52</v>
      </c>
      <c r="O104" s="54"/>
    </row>
    <row r="105" spans="1:15" x14ac:dyDescent="0.25">
      <c r="A105" s="110">
        <v>323</v>
      </c>
      <c r="B105" s="111"/>
      <c r="C105" s="111"/>
      <c r="D105" s="112"/>
      <c r="E105" s="48" t="s">
        <v>71</v>
      </c>
      <c r="F105" s="53">
        <v>0</v>
      </c>
      <c r="G105" s="53">
        <v>0</v>
      </c>
      <c r="H105" s="53">
        <v>2362</v>
      </c>
      <c r="I105" s="58">
        <v>0</v>
      </c>
      <c r="O105" s="54"/>
    </row>
    <row r="106" spans="1:15" ht="25.5" x14ac:dyDescent="0.25">
      <c r="A106" s="78">
        <v>3232</v>
      </c>
      <c r="B106" s="79"/>
      <c r="C106" s="79"/>
      <c r="D106" s="80"/>
      <c r="E106" s="80" t="s">
        <v>141</v>
      </c>
      <c r="F106" s="53">
        <v>0</v>
      </c>
      <c r="G106" s="53">
        <v>0</v>
      </c>
      <c r="H106" s="53">
        <v>2362</v>
      </c>
      <c r="I106" s="58">
        <v>0</v>
      </c>
      <c r="O106" s="54"/>
    </row>
    <row r="107" spans="1:15" ht="25.5" x14ac:dyDescent="0.25">
      <c r="A107" s="110">
        <v>324</v>
      </c>
      <c r="B107" s="111"/>
      <c r="C107" s="111"/>
      <c r="D107" s="112"/>
      <c r="E107" s="48" t="s">
        <v>72</v>
      </c>
      <c r="F107" s="53">
        <v>0</v>
      </c>
      <c r="G107" s="53">
        <v>0</v>
      </c>
      <c r="H107" s="53">
        <v>0</v>
      </c>
      <c r="I107" s="58">
        <v>0</v>
      </c>
      <c r="O107" s="54"/>
    </row>
    <row r="108" spans="1:15" ht="25.5" x14ac:dyDescent="0.25">
      <c r="A108" s="110">
        <v>329</v>
      </c>
      <c r="B108" s="111"/>
      <c r="C108" s="111"/>
      <c r="D108" s="112"/>
      <c r="E108" s="48" t="s">
        <v>73</v>
      </c>
      <c r="F108" s="53">
        <v>0</v>
      </c>
      <c r="G108" s="53">
        <v>0</v>
      </c>
      <c r="H108" s="53">
        <v>0</v>
      </c>
      <c r="I108" s="58">
        <v>0</v>
      </c>
      <c r="O108" s="54"/>
    </row>
    <row r="109" spans="1:15" x14ac:dyDescent="0.25">
      <c r="A109" s="46">
        <v>34</v>
      </c>
      <c r="B109" s="79"/>
      <c r="C109" s="47"/>
      <c r="D109" s="48"/>
      <c r="E109" s="48" t="s">
        <v>54</v>
      </c>
      <c r="F109" s="53">
        <v>0</v>
      </c>
      <c r="G109" s="53">
        <v>0</v>
      </c>
      <c r="H109" s="53">
        <v>0</v>
      </c>
      <c r="I109" s="58">
        <v>0</v>
      </c>
      <c r="O109" s="54"/>
    </row>
    <row r="110" spans="1:15" x14ac:dyDescent="0.25">
      <c r="A110" s="110">
        <v>343</v>
      </c>
      <c r="B110" s="111"/>
      <c r="C110" s="111"/>
      <c r="D110" s="112"/>
      <c r="E110" s="48" t="s">
        <v>74</v>
      </c>
      <c r="F110" s="53">
        <v>0</v>
      </c>
      <c r="G110" s="53">
        <v>0</v>
      </c>
      <c r="H110" s="53">
        <v>0</v>
      </c>
      <c r="I110" s="58">
        <v>0</v>
      </c>
      <c r="O110" s="54"/>
    </row>
    <row r="111" spans="1:15" ht="38.25" x14ac:dyDescent="0.25">
      <c r="A111" s="46">
        <v>37</v>
      </c>
      <c r="B111" s="79"/>
      <c r="C111" s="47"/>
      <c r="D111" s="48"/>
      <c r="E111" s="37" t="s">
        <v>55</v>
      </c>
      <c r="F111" s="53">
        <v>0</v>
      </c>
      <c r="G111" s="53">
        <v>0</v>
      </c>
      <c r="H111" s="53">
        <v>0</v>
      </c>
      <c r="I111" s="58">
        <v>0</v>
      </c>
      <c r="O111" s="54"/>
    </row>
    <row r="112" spans="1:15" ht="25.5" x14ac:dyDescent="0.25">
      <c r="A112" s="110">
        <v>372</v>
      </c>
      <c r="B112" s="111"/>
      <c r="C112" s="111"/>
      <c r="D112" s="112"/>
      <c r="E112" s="49" t="s">
        <v>131</v>
      </c>
      <c r="F112" s="53">
        <v>0</v>
      </c>
      <c r="G112" s="53">
        <v>0</v>
      </c>
      <c r="H112" s="53">
        <v>0</v>
      </c>
      <c r="I112" s="58">
        <v>0</v>
      </c>
      <c r="O112" s="54"/>
    </row>
    <row r="113" spans="1:15" ht="25.5" x14ac:dyDescent="0.25">
      <c r="A113" s="110">
        <v>4</v>
      </c>
      <c r="B113" s="111"/>
      <c r="C113" s="111"/>
      <c r="D113" s="112"/>
      <c r="E113" s="48" t="s">
        <v>25</v>
      </c>
      <c r="F113" s="53">
        <f>SUM(F114:F118)</f>
        <v>0</v>
      </c>
      <c r="G113" s="53">
        <f>SUM(G114:G118)</f>
        <v>0</v>
      </c>
      <c r="H113" s="53">
        <f>SUM(H114:H118)</f>
        <v>0</v>
      </c>
      <c r="I113" s="58">
        <v>0</v>
      </c>
      <c r="O113" s="54"/>
    </row>
    <row r="114" spans="1:15" ht="25.5" x14ac:dyDescent="0.25">
      <c r="A114" s="110">
        <v>42</v>
      </c>
      <c r="B114" s="111"/>
      <c r="C114" s="111"/>
      <c r="D114" s="112"/>
      <c r="E114" s="48" t="s">
        <v>49</v>
      </c>
      <c r="F114" s="53">
        <v>0</v>
      </c>
      <c r="G114" s="53">
        <v>0</v>
      </c>
      <c r="H114" s="53">
        <v>0</v>
      </c>
      <c r="I114" s="58">
        <v>0</v>
      </c>
      <c r="O114" s="54"/>
    </row>
    <row r="115" spans="1:15" x14ac:dyDescent="0.25">
      <c r="A115" s="110">
        <v>422</v>
      </c>
      <c r="B115" s="111"/>
      <c r="C115" s="111"/>
      <c r="D115" s="112"/>
      <c r="E115" s="48" t="s">
        <v>75</v>
      </c>
      <c r="F115" s="53">
        <v>0</v>
      </c>
      <c r="G115" s="53">
        <v>0</v>
      </c>
      <c r="H115" s="53">
        <v>0</v>
      </c>
      <c r="I115" s="58">
        <v>0</v>
      </c>
      <c r="O115" s="54"/>
    </row>
    <row r="116" spans="1:15" ht="25.5" x14ac:dyDescent="0.25">
      <c r="A116" s="110">
        <v>424</v>
      </c>
      <c r="B116" s="111"/>
      <c r="C116" s="111"/>
      <c r="D116" s="112"/>
      <c r="E116" s="48" t="s">
        <v>76</v>
      </c>
      <c r="F116" s="53">
        <v>0</v>
      </c>
      <c r="G116" s="53">
        <v>0</v>
      </c>
      <c r="H116" s="53">
        <v>0</v>
      </c>
      <c r="I116" s="58">
        <v>0</v>
      </c>
      <c r="O116" s="54"/>
    </row>
    <row r="117" spans="1:15" ht="25.5" x14ac:dyDescent="0.25">
      <c r="A117" s="46">
        <v>45</v>
      </c>
      <c r="B117" s="79"/>
      <c r="C117" s="47"/>
      <c r="D117" s="48"/>
      <c r="E117" s="48" t="s">
        <v>56</v>
      </c>
      <c r="F117" s="53">
        <v>0</v>
      </c>
      <c r="G117" s="53">
        <v>0</v>
      </c>
      <c r="H117" s="53">
        <v>0</v>
      </c>
      <c r="I117" s="58">
        <v>0</v>
      </c>
      <c r="O117" s="54"/>
    </row>
    <row r="118" spans="1:15" ht="26.25" x14ac:dyDescent="0.25">
      <c r="A118" s="46">
        <v>451</v>
      </c>
      <c r="B118" s="79"/>
      <c r="C118" s="47"/>
      <c r="D118" s="48"/>
      <c r="E118" s="38" t="s">
        <v>77</v>
      </c>
      <c r="F118" s="53">
        <v>0</v>
      </c>
      <c r="G118" s="53">
        <v>0</v>
      </c>
      <c r="H118" s="53">
        <v>0</v>
      </c>
      <c r="I118" s="58">
        <v>0</v>
      </c>
    </row>
    <row r="119" spans="1:15" ht="14.45" customHeight="1" x14ac:dyDescent="0.25">
      <c r="A119" s="113" t="s">
        <v>57</v>
      </c>
      <c r="B119" s="114"/>
      <c r="C119" s="114"/>
      <c r="D119" s="115"/>
      <c r="E119" s="39" t="s">
        <v>60</v>
      </c>
      <c r="F119" s="56">
        <f>F120+F146</f>
        <v>5472637</v>
      </c>
      <c r="G119" s="56">
        <f t="shared" ref="G119:H119" si="6">G120+G146</f>
        <v>6564375</v>
      </c>
      <c r="H119" s="56">
        <f t="shared" si="6"/>
        <v>5739224</v>
      </c>
      <c r="I119" s="58">
        <f t="shared" ref="I119:I154" si="7">H119/G119</f>
        <v>0.87429861944206422</v>
      </c>
    </row>
    <row r="120" spans="1:15" x14ac:dyDescent="0.25">
      <c r="A120" s="110">
        <v>3</v>
      </c>
      <c r="B120" s="111"/>
      <c r="C120" s="111"/>
      <c r="D120" s="112"/>
      <c r="E120" s="45" t="s">
        <v>23</v>
      </c>
      <c r="F120" s="53">
        <v>5421816</v>
      </c>
      <c r="G120" s="53">
        <v>6348375</v>
      </c>
      <c r="H120" s="53">
        <v>5736224</v>
      </c>
      <c r="I120" s="58">
        <f t="shared" si="7"/>
        <v>0.90357359166715889</v>
      </c>
    </row>
    <row r="121" spans="1:15" x14ac:dyDescent="0.25">
      <c r="A121" s="110">
        <v>31</v>
      </c>
      <c r="B121" s="111"/>
      <c r="C121" s="111"/>
      <c r="D121" s="112"/>
      <c r="E121" s="45" t="s">
        <v>24</v>
      </c>
      <c r="F121" s="53">
        <v>5217765</v>
      </c>
      <c r="G121" s="53">
        <v>6208375</v>
      </c>
      <c r="H121" s="53">
        <v>5502539</v>
      </c>
      <c r="I121" s="58">
        <f t="shared" si="7"/>
        <v>0.88630905832846762</v>
      </c>
    </row>
    <row r="122" spans="1:15" x14ac:dyDescent="0.25">
      <c r="A122" s="110">
        <v>311</v>
      </c>
      <c r="B122" s="111"/>
      <c r="C122" s="111"/>
      <c r="D122" s="112"/>
      <c r="E122" s="45" t="s">
        <v>66</v>
      </c>
      <c r="F122" s="53">
        <v>4305054</v>
      </c>
      <c r="G122" s="53">
        <v>5175200</v>
      </c>
      <c r="H122" s="53">
        <v>4532112</v>
      </c>
      <c r="I122" s="58">
        <f t="shared" si="7"/>
        <v>0.87573658989024583</v>
      </c>
    </row>
    <row r="123" spans="1:15" x14ac:dyDescent="0.25">
      <c r="A123" s="78">
        <v>3111</v>
      </c>
      <c r="B123" s="79"/>
      <c r="C123" s="79"/>
      <c r="D123" s="80"/>
      <c r="E123" s="80" t="s">
        <v>101</v>
      </c>
      <c r="F123" s="53">
        <v>4249272</v>
      </c>
      <c r="G123" s="53">
        <v>5110200</v>
      </c>
      <c r="H123" s="53">
        <v>4469892</v>
      </c>
      <c r="I123" s="58">
        <f t="shared" si="7"/>
        <v>0.87470001174122347</v>
      </c>
    </row>
    <row r="124" spans="1:15" x14ac:dyDescent="0.25">
      <c r="A124" s="78">
        <v>3113</v>
      </c>
      <c r="B124" s="79"/>
      <c r="C124" s="79"/>
      <c r="D124" s="80"/>
      <c r="E124" s="80" t="s">
        <v>102</v>
      </c>
      <c r="F124" s="53">
        <v>44502</v>
      </c>
      <c r="G124" s="53">
        <v>48500</v>
      </c>
      <c r="H124" s="53">
        <v>46945</v>
      </c>
      <c r="I124" s="58">
        <f t="shared" si="7"/>
        <v>0.96793814432989689</v>
      </c>
    </row>
    <row r="125" spans="1:15" x14ac:dyDescent="0.25">
      <c r="A125" s="78">
        <v>3114</v>
      </c>
      <c r="B125" s="79"/>
      <c r="C125" s="79"/>
      <c r="D125" s="80"/>
      <c r="E125" s="80" t="s">
        <v>103</v>
      </c>
      <c r="F125" s="53">
        <v>11280</v>
      </c>
      <c r="G125" s="53">
        <v>16500</v>
      </c>
      <c r="H125" s="53">
        <v>15275</v>
      </c>
      <c r="I125" s="58">
        <f t="shared" si="7"/>
        <v>0.92575757575757578</v>
      </c>
    </row>
    <row r="126" spans="1:15" x14ac:dyDescent="0.25">
      <c r="A126" s="110">
        <v>312</v>
      </c>
      <c r="B126" s="111"/>
      <c r="C126" s="111"/>
      <c r="D126" s="112"/>
      <c r="E126" s="45" t="s">
        <v>67</v>
      </c>
      <c r="F126" s="53">
        <v>196350</v>
      </c>
      <c r="G126" s="53">
        <v>265025</v>
      </c>
      <c r="H126" s="53">
        <v>222604</v>
      </c>
      <c r="I126" s="58">
        <f t="shared" si="7"/>
        <v>0.83993585510800872</v>
      </c>
    </row>
    <row r="127" spans="1:15" x14ac:dyDescent="0.25">
      <c r="A127" s="78">
        <v>3121</v>
      </c>
      <c r="B127" s="79"/>
      <c r="C127" s="79"/>
      <c r="D127" s="80"/>
      <c r="E127" s="80" t="s">
        <v>67</v>
      </c>
      <c r="F127" s="53">
        <v>196350</v>
      </c>
      <c r="G127" s="53">
        <v>265025</v>
      </c>
      <c r="H127" s="53">
        <v>222604</v>
      </c>
      <c r="I127" s="58">
        <v>0.84</v>
      </c>
    </row>
    <row r="128" spans="1:15" x14ac:dyDescent="0.25">
      <c r="A128" s="110">
        <v>313</v>
      </c>
      <c r="B128" s="111"/>
      <c r="C128" s="111"/>
      <c r="D128" s="112"/>
      <c r="E128" s="45" t="s">
        <v>68</v>
      </c>
      <c r="F128" s="53">
        <v>716361</v>
      </c>
      <c r="G128" s="53">
        <v>768150</v>
      </c>
      <c r="H128" s="53">
        <v>747823</v>
      </c>
      <c r="I128" s="58">
        <f t="shared" si="7"/>
        <v>0.9735377204972987</v>
      </c>
    </row>
    <row r="129" spans="1:9" ht="25.5" x14ac:dyDescent="0.25">
      <c r="A129" s="78">
        <v>3132</v>
      </c>
      <c r="B129" s="79"/>
      <c r="C129" s="79"/>
      <c r="D129" s="80"/>
      <c r="E129" s="80" t="s">
        <v>104</v>
      </c>
      <c r="F129" s="53">
        <v>716112</v>
      </c>
      <c r="G129" s="53">
        <v>768150</v>
      </c>
      <c r="H129" s="53">
        <v>747763</v>
      </c>
      <c r="I129" s="58">
        <f t="shared" si="7"/>
        <v>0.97345961075310816</v>
      </c>
    </row>
    <row r="130" spans="1:9" ht="25.5" x14ac:dyDescent="0.25">
      <c r="A130" s="78">
        <v>3133</v>
      </c>
      <c r="B130" s="79"/>
      <c r="C130" s="79"/>
      <c r="D130" s="80"/>
      <c r="E130" s="80" t="s">
        <v>142</v>
      </c>
      <c r="F130" s="53">
        <v>249</v>
      </c>
      <c r="G130" s="53">
        <v>0</v>
      </c>
      <c r="H130" s="53">
        <v>60</v>
      </c>
      <c r="I130" s="58">
        <v>0</v>
      </c>
    </row>
    <row r="131" spans="1:9" x14ac:dyDescent="0.25">
      <c r="A131" s="110">
        <v>32</v>
      </c>
      <c r="B131" s="111"/>
      <c r="C131" s="111"/>
      <c r="D131" s="112"/>
      <c r="E131" s="45" t="s">
        <v>36</v>
      </c>
      <c r="F131" s="53">
        <v>112293</v>
      </c>
      <c r="G131" s="53">
        <v>140000</v>
      </c>
      <c r="H131" s="53">
        <v>130783</v>
      </c>
      <c r="I131" s="58">
        <f t="shared" si="7"/>
        <v>0.93416428571428567</v>
      </c>
    </row>
    <row r="132" spans="1:9" x14ac:dyDescent="0.25">
      <c r="A132" s="78">
        <v>321</v>
      </c>
      <c r="B132" s="79"/>
      <c r="C132" s="50"/>
      <c r="D132" s="51"/>
      <c r="E132" s="45" t="s">
        <v>69</v>
      </c>
      <c r="F132" s="53">
        <v>94319</v>
      </c>
      <c r="G132" s="53">
        <v>140000</v>
      </c>
      <c r="H132" s="53">
        <v>117370</v>
      </c>
      <c r="I132" s="58">
        <f t="shared" si="7"/>
        <v>0.83835714285714291</v>
      </c>
    </row>
    <row r="133" spans="1:9" ht="25.5" x14ac:dyDescent="0.25">
      <c r="A133" s="78">
        <v>3212</v>
      </c>
      <c r="B133" s="79"/>
      <c r="C133" s="50"/>
      <c r="D133" s="51"/>
      <c r="E133" s="80" t="s">
        <v>106</v>
      </c>
      <c r="F133" s="53">
        <v>94319</v>
      </c>
      <c r="G133" s="53">
        <v>140000</v>
      </c>
      <c r="H133" s="53">
        <v>117370</v>
      </c>
      <c r="I133" s="58">
        <f t="shared" si="7"/>
        <v>0.83835714285714291</v>
      </c>
    </row>
    <row r="134" spans="1:9" x14ac:dyDescent="0.25">
      <c r="A134" s="110">
        <v>322</v>
      </c>
      <c r="B134" s="111"/>
      <c r="C134" s="111"/>
      <c r="D134" s="112"/>
      <c r="E134" s="45" t="s">
        <v>70</v>
      </c>
      <c r="F134" s="53">
        <v>0</v>
      </c>
      <c r="G134" s="53">
        <v>0</v>
      </c>
      <c r="H134" s="53">
        <v>0</v>
      </c>
      <c r="I134" s="58">
        <v>0</v>
      </c>
    </row>
    <row r="135" spans="1:9" x14ac:dyDescent="0.25">
      <c r="A135" s="110">
        <v>323</v>
      </c>
      <c r="B135" s="111"/>
      <c r="C135" s="111"/>
      <c r="D135" s="112"/>
      <c r="E135" s="45" t="s">
        <v>71</v>
      </c>
      <c r="F135" s="53">
        <v>0</v>
      </c>
      <c r="G135" s="53">
        <v>0</v>
      </c>
      <c r="H135" s="53">
        <v>0</v>
      </c>
      <c r="I135" s="58">
        <v>0</v>
      </c>
    </row>
    <row r="136" spans="1:9" ht="25.5" x14ac:dyDescent="0.25">
      <c r="A136" s="110">
        <v>324</v>
      </c>
      <c r="B136" s="111"/>
      <c r="C136" s="111"/>
      <c r="D136" s="112"/>
      <c r="E136" s="45" t="s">
        <v>72</v>
      </c>
      <c r="F136" s="53">
        <v>0</v>
      </c>
      <c r="G136" s="53">
        <v>0</v>
      </c>
      <c r="H136" s="53">
        <v>0</v>
      </c>
      <c r="I136" s="58">
        <v>0</v>
      </c>
    </row>
    <row r="137" spans="1:9" ht="25.5" x14ac:dyDescent="0.25">
      <c r="A137" s="110">
        <v>329</v>
      </c>
      <c r="B137" s="111"/>
      <c r="C137" s="111"/>
      <c r="D137" s="112"/>
      <c r="E137" s="45" t="s">
        <v>73</v>
      </c>
      <c r="F137" s="53">
        <v>17974</v>
      </c>
      <c r="G137" s="53">
        <v>0</v>
      </c>
      <c r="H137" s="53">
        <v>13413</v>
      </c>
      <c r="I137" s="58">
        <v>0</v>
      </c>
    </row>
    <row r="138" spans="1:9" x14ac:dyDescent="0.25">
      <c r="A138" s="78">
        <v>3295</v>
      </c>
      <c r="B138" s="79"/>
      <c r="C138" s="79"/>
      <c r="D138" s="80"/>
      <c r="E138" s="80" t="s">
        <v>127</v>
      </c>
      <c r="F138" s="53">
        <v>10162</v>
      </c>
      <c r="G138" s="53">
        <v>0</v>
      </c>
      <c r="H138" s="53">
        <v>11163</v>
      </c>
      <c r="I138" s="58">
        <v>0</v>
      </c>
    </row>
    <row r="139" spans="1:9" x14ac:dyDescent="0.25">
      <c r="A139" s="78">
        <v>3296</v>
      </c>
      <c r="B139" s="79"/>
      <c r="C139" s="79"/>
      <c r="D139" s="80"/>
      <c r="E139" s="80" t="s">
        <v>128</v>
      </c>
      <c r="F139" s="53">
        <v>7812</v>
      </c>
      <c r="G139" s="53">
        <v>0</v>
      </c>
      <c r="H139" s="53">
        <v>2250</v>
      </c>
      <c r="I139" s="58">
        <v>0</v>
      </c>
    </row>
    <row r="140" spans="1:9" x14ac:dyDescent="0.25">
      <c r="A140" s="78">
        <v>34</v>
      </c>
      <c r="B140" s="79"/>
      <c r="C140" s="79"/>
      <c r="D140" s="80"/>
      <c r="E140" s="45" t="s">
        <v>54</v>
      </c>
      <c r="F140" s="53">
        <v>4928</v>
      </c>
      <c r="G140" s="53">
        <v>0</v>
      </c>
      <c r="H140" s="53">
        <v>1439</v>
      </c>
      <c r="I140" s="58">
        <v>0</v>
      </c>
    </row>
    <row r="141" spans="1:9" x14ac:dyDescent="0.25">
      <c r="A141" s="110">
        <v>343</v>
      </c>
      <c r="B141" s="111"/>
      <c r="C141" s="111"/>
      <c r="D141" s="112"/>
      <c r="E141" s="45" t="s">
        <v>74</v>
      </c>
      <c r="F141" s="53">
        <v>4928</v>
      </c>
      <c r="G141" s="53">
        <v>0</v>
      </c>
      <c r="H141" s="53">
        <v>1439</v>
      </c>
      <c r="I141" s="58">
        <v>0</v>
      </c>
    </row>
    <row r="142" spans="1:9" x14ac:dyDescent="0.25">
      <c r="A142" s="78">
        <v>3433</v>
      </c>
      <c r="B142" s="79"/>
      <c r="C142" s="79"/>
      <c r="D142" s="80"/>
      <c r="E142" s="80" t="s">
        <v>130</v>
      </c>
      <c r="F142" s="53">
        <v>4928</v>
      </c>
      <c r="G142" s="53">
        <v>0</v>
      </c>
      <c r="H142" s="53">
        <v>1439</v>
      </c>
      <c r="I142" s="58">
        <v>0</v>
      </c>
    </row>
    <row r="143" spans="1:9" ht="38.25" x14ac:dyDescent="0.25">
      <c r="A143" s="78">
        <v>37</v>
      </c>
      <c r="B143" s="79"/>
      <c r="C143" s="79"/>
      <c r="D143" s="80"/>
      <c r="E143" s="37" t="s">
        <v>55</v>
      </c>
      <c r="F143" s="53">
        <v>86830</v>
      </c>
      <c r="G143" s="53">
        <v>0</v>
      </c>
      <c r="H143" s="53">
        <v>101463</v>
      </c>
      <c r="I143" s="58">
        <v>0</v>
      </c>
    </row>
    <row r="144" spans="1:9" ht="25.5" x14ac:dyDescent="0.25">
      <c r="A144" s="110">
        <v>372</v>
      </c>
      <c r="B144" s="111"/>
      <c r="C144" s="111"/>
      <c r="D144" s="112"/>
      <c r="E144" s="49" t="s">
        <v>131</v>
      </c>
      <c r="F144" s="53">
        <v>86830</v>
      </c>
      <c r="G144" s="53">
        <v>0</v>
      </c>
      <c r="H144" s="53">
        <v>101463</v>
      </c>
      <c r="I144" s="58">
        <v>0</v>
      </c>
    </row>
    <row r="145" spans="1:16" ht="25.5" x14ac:dyDescent="0.25">
      <c r="A145" s="78">
        <v>3722</v>
      </c>
      <c r="B145" s="79"/>
      <c r="C145" s="79"/>
      <c r="D145" s="80"/>
      <c r="E145" s="49" t="s">
        <v>132</v>
      </c>
      <c r="F145" s="53">
        <v>86830</v>
      </c>
      <c r="G145" s="53">
        <v>0</v>
      </c>
      <c r="H145" s="53">
        <v>101463</v>
      </c>
      <c r="I145" s="58">
        <v>0</v>
      </c>
    </row>
    <row r="146" spans="1:16" ht="25.5" x14ac:dyDescent="0.25">
      <c r="A146" s="110">
        <v>4</v>
      </c>
      <c r="B146" s="111"/>
      <c r="C146" s="111"/>
      <c r="D146" s="112"/>
      <c r="E146" s="45" t="s">
        <v>25</v>
      </c>
      <c r="F146" s="53">
        <f>F147+F151</f>
        <v>50821</v>
      </c>
      <c r="G146" s="53">
        <v>216000</v>
      </c>
      <c r="H146" s="53">
        <v>3000</v>
      </c>
      <c r="I146" s="58">
        <f t="shared" si="7"/>
        <v>1.3888888888888888E-2</v>
      </c>
    </row>
    <row r="147" spans="1:16" ht="25.5" x14ac:dyDescent="0.25">
      <c r="A147" s="110">
        <v>42</v>
      </c>
      <c r="B147" s="111"/>
      <c r="C147" s="111"/>
      <c r="D147" s="112"/>
      <c r="E147" s="45" t="s">
        <v>49</v>
      </c>
      <c r="F147" s="53">
        <v>50821</v>
      </c>
      <c r="G147" s="53">
        <v>0</v>
      </c>
      <c r="H147" s="53">
        <v>3000</v>
      </c>
      <c r="I147" s="58">
        <v>0</v>
      </c>
    </row>
    <row r="148" spans="1:16" x14ac:dyDescent="0.25">
      <c r="A148" s="110">
        <v>422</v>
      </c>
      <c r="B148" s="111"/>
      <c r="C148" s="111"/>
      <c r="D148" s="112"/>
      <c r="E148" s="45" t="s">
        <v>75</v>
      </c>
      <c r="F148" s="53">
        <v>0</v>
      </c>
      <c r="G148" s="53">
        <v>0</v>
      </c>
      <c r="H148" s="53">
        <v>0</v>
      </c>
      <c r="I148" s="58">
        <v>0</v>
      </c>
    </row>
    <row r="149" spans="1:16" ht="25.5" x14ac:dyDescent="0.25">
      <c r="A149" s="110">
        <v>424</v>
      </c>
      <c r="B149" s="111"/>
      <c r="C149" s="111"/>
      <c r="D149" s="112"/>
      <c r="E149" s="45" t="s">
        <v>76</v>
      </c>
      <c r="F149" s="53">
        <v>50821</v>
      </c>
      <c r="G149" s="53">
        <v>216000</v>
      </c>
      <c r="H149" s="53">
        <v>3000</v>
      </c>
      <c r="I149" s="58">
        <f t="shared" si="7"/>
        <v>1.3888888888888888E-2</v>
      </c>
    </row>
    <row r="150" spans="1:16" x14ac:dyDescent="0.25">
      <c r="A150" s="78">
        <v>4241</v>
      </c>
      <c r="B150" s="79"/>
      <c r="C150" s="79"/>
      <c r="D150" s="80"/>
      <c r="E150" s="80" t="s">
        <v>140</v>
      </c>
      <c r="F150" s="53">
        <v>50821</v>
      </c>
      <c r="G150" s="53">
        <v>216000</v>
      </c>
      <c r="H150" s="53">
        <v>3000</v>
      </c>
      <c r="I150" s="58">
        <f t="shared" si="7"/>
        <v>1.3888888888888888E-2</v>
      </c>
    </row>
    <row r="151" spans="1:16" ht="25.5" x14ac:dyDescent="0.25">
      <c r="A151" s="78">
        <v>45</v>
      </c>
      <c r="B151" s="79"/>
      <c r="C151" s="79"/>
      <c r="D151" s="80"/>
      <c r="E151" s="45" t="s">
        <v>56</v>
      </c>
      <c r="F151" s="53">
        <v>0</v>
      </c>
      <c r="G151" s="53">
        <v>0</v>
      </c>
      <c r="H151" s="53">
        <v>0</v>
      </c>
      <c r="I151" s="58">
        <v>0</v>
      </c>
    </row>
    <row r="152" spans="1:16" ht="26.25" x14ac:dyDescent="0.25">
      <c r="A152" s="78">
        <v>451</v>
      </c>
      <c r="B152" s="79"/>
      <c r="C152" s="79"/>
      <c r="D152" s="80"/>
      <c r="E152" s="38" t="s">
        <v>77</v>
      </c>
      <c r="F152" s="53">
        <v>0</v>
      </c>
      <c r="G152" s="53">
        <v>0</v>
      </c>
      <c r="H152" s="53">
        <v>0</v>
      </c>
      <c r="I152" s="58">
        <v>0</v>
      </c>
    </row>
    <row r="153" spans="1:16" ht="14.45" customHeight="1" x14ac:dyDescent="0.25">
      <c r="A153" s="113" t="s">
        <v>63</v>
      </c>
      <c r="B153" s="114"/>
      <c r="C153" s="114"/>
      <c r="D153" s="115"/>
      <c r="E153" s="39" t="s">
        <v>64</v>
      </c>
      <c r="F153" s="56">
        <v>8475</v>
      </c>
      <c r="G153" s="56">
        <v>6000</v>
      </c>
      <c r="H153" s="56">
        <v>134618</v>
      </c>
      <c r="I153" s="58">
        <f t="shared" si="7"/>
        <v>22.436333333333334</v>
      </c>
    </row>
    <row r="154" spans="1:16" x14ac:dyDescent="0.25">
      <c r="A154" s="110">
        <v>3</v>
      </c>
      <c r="B154" s="111"/>
      <c r="C154" s="111"/>
      <c r="D154" s="112"/>
      <c r="E154" s="59" t="s">
        <v>23</v>
      </c>
      <c r="F154" s="53">
        <f>F155+F159</f>
        <v>0</v>
      </c>
      <c r="G154" s="53">
        <v>6000</v>
      </c>
      <c r="H154" s="53">
        <v>6348</v>
      </c>
      <c r="I154" s="58">
        <f t="shared" si="7"/>
        <v>1.0580000000000001</v>
      </c>
    </row>
    <row r="155" spans="1:16" x14ac:dyDescent="0.25">
      <c r="A155" s="110">
        <v>31</v>
      </c>
      <c r="B155" s="111"/>
      <c r="C155" s="111"/>
      <c r="D155" s="112"/>
      <c r="E155" s="59" t="s">
        <v>24</v>
      </c>
      <c r="F155" s="53">
        <v>0</v>
      </c>
      <c r="G155" s="53">
        <v>0</v>
      </c>
      <c r="H155" s="53">
        <v>0</v>
      </c>
      <c r="I155" s="58">
        <v>0</v>
      </c>
    </row>
    <row r="156" spans="1:16" x14ac:dyDescent="0.25">
      <c r="A156" s="110">
        <v>311</v>
      </c>
      <c r="B156" s="111"/>
      <c r="C156" s="111"/>
      <c r="D156" s="112"/>
      <c r="E156" s="59" t="s">
        <v>66</v>
      </c>
      <c r="F156" s="53">
        <v>0</v>
      </c>
      <c r="G156" s="53">
        <v>0</v>
      </c>
      <c r="H156" s="53">
        <v>0</v>
      </c>
      <c r="I156" s="58">
        <v>0</v>
      </c>
    </row>
    <row r="157" spans="1:16" x14ac:dyDescent="0.25">
      <c r="A157" s="110">
        <v>312</v>
      </c>
      <c r="B157" s="111"/>
      <c r="C157" s="111"/>
      <c r="D157" s="112"/>
      <c r="E157" s="59" t="s">
        <v>67</v>
      </c>
      <c r="F157" s="53">
        <v>0</v>
      </c>
      <c r="G157" s="53">
        <v>0</v>
      </c>
      <c r="H157" s="53">
        <v>0</v>
      </c>
      <c r="I157" s="58">
        <v>0</v>
      </c>
    </row>
    <row r="158" spans="1:16" x14ac:dyDescent="0.25">
      <c r="A158" s="110">
        <v>313</v>
      </c>
      <c r="B158" s="111"/>
      <c r="C158" s="111"/>
      <c r="D158" s="112"/>
      <c r="E158" s="59" t="s">
        <v>68</v>
      </c>
      <c r="F158" s="53">
        <v>0</v>
      </c>
      <c r="G158" s="53">
        <v>0</v>
      </c>
      <c r="H158" s="53">
        <v>0</v>
      </c>
      <c r="I158" s="58">
        <v>0</v>
      </c>
    </row>
    <row r="159" spans="1:16" x14ac:dyDescent="0.25">
      <c r="A159" s="110">
        <v>32</v>
      </c>
      <c r="B159" s="111"/>
      <c r="C159" s="111"/>
      <c r="D159" s="112"/>
      <c r="E159" s="59" t="s">
        <v>36</v>
      </c>
      <c r="F159" s="53">
        <v>0</v>
      </c>
      <c r="G159" s="53">
        <v>0</v>
      </c>
      <c r="H159" s="53">
        <v>6348</v>
      </c>
      <c r="I159" s="58">
        <v>0</v>
      </c>
    </row>
    <row r="160" spans="1:16" x14ac:dyDescent="0.25">
      <c r="A160" s="110">
        <v>321</v>
      </c>
      <c r="B160" s="111"/>
      <c r="C160" s="111"/>
      <c r="D160" s="112"/>
      <c r="E160" s="59" t="s">
        <v>69</v>
      </c>
      <c r="F160" s="53">
        <v>8135</v>
      </c>
      <c r="G160" s="53">
        <v>6000</v>
      </c>
      <c r="H160" s="53">
        <v>6348</v>
      </c>
      <c r="I160" s="58">
        <v>1.06</v>
      </c>
      <c r="L160"/>
      <c r="M160"/>
      <c r="P160"/>
    </row>
    <row r="161" spans="1:16" x14ac:dyDescent="0.25">
      <c r="A161" s="78">
        <v>3211</v>
      </c>
      <c r="B161" s="83"/>
      <c r="C161" s="83"/>
      <c r="D161" s="80"/>
      <c r="E161" s="81" t="s">
        <v>105</v>
      </c>
      <c r="F161" s="53">
        <v>8135</v>
      </c>
      <c r="G161" s="53">
        <v>6000</v>
      </c>
      <c r="H161" s="53">
        <v>6348</v>
      </c>
      <c r="I161" s="58">
        <v>1.06</v>
      </c>
      <c r="L161"/>
      <c r="M161"/>
      <c r="P161"/>
    </row>
    <row r="162" spans="1:16" x14ac:dyDescent="0.25">
      <c r="A162" s="110">
        <v>322</v>
      </c>
      <c r="B162" s="111"/>
      <c r="C162" s="111"/>
      <c r="D162" s="112"/>
      <c r="E162" s="59" t="s">
        <v>70</v>
      </c>
      <c r="F162" s="53">
        <v>340</v>
      </c>
      <c r="G162" s="53">
        <v>0</v>
      </c>
      <c r="H162" s="53">
        <v>0</v>
      </c>
      <c r="I162" s="58">
        <v>0</v>
      </c>
      <c r="L162"/>
      <c r="M162"/>
      <c r="P162"/>
    </row>
    <row r="163" spans="1:16" ht="25.5" x14ac:dyDescent="0.25">
      <c r="A163" s="78">
        <v>3221</v>
      </c>
      <c r="B163" s="79"/>
      <c r="C163" s="79"/>
      <c r="D163" s="80"/>
      <c r="E163" s="81" t="s">
        <v>109</v>
      </c>
      <c r="F163" s="53">
        <v>340</v>
      </c>
      <c r="G163" s="53">
        <v>0</v>
      </c>
      <c r="H163" s="53">
        <v>0</v>
      </c>
      <c r="I163" s="58">
        <v>0</v>
      </c>
      <c r="L163"/>
      <c r="M163"/>
      <c r="P163"/>
    </row>
    <row r="164" spans="1:16" x14ac:dyDescent="0.25">
      <c r="A164" s="110">
        <v>323</v>
      </c>
      <c r="B164" s="111"/>
      <c r="C164" s="111"/>
      <c r="D164" s="112"/>
      <c r="E164" s="59" t="s">
        <v>71</v>
      </c>
      <c r="F164" s="53">
        <v>0</v>
      </c>
      <c r="G164" s="53">
        <v>0</v>
      </c>
      <c r="H164" s="53">
        <v>0</v>
      </c>
      <c r="I164" s="58">
        <v>0</v>
      </c>
      <c r="L164"/>
      <c r="M164"/>
      <c r="P164"/>
    </row>
    <row r="165" spans="1:16" ht="25.5" x14ac:dyDescent="0.25">
      <c r="A165" s="110">
        <v>324</v>
      </c>
      <c r="B165" s="111"/>
      <c r="C165" s="111"/>
      <c r="D165" s="112"/>
      <c r="E165" s="59" t="s">
        <v>72</v>
      </c>
      <c r="F165" s="53">
        <v>0</v>
      </c>
      <c r="G165" s="53">
        <v>0</v>
      </c>
      <c r="H165" s="53">
        <v>0</v>
      </c>
      <c r="I165" s="58">
        <v>0</v>
      </c>
      <c r="L165"/>
      <c r="M165"/>
      <c r="P165"/>
    </row>
    <row r="166" spans="1:16" ht="25.5" x14ac:dyDescent="0.25">
      <c r="A166" s="110">
        <v>329</v>
      </c>
      <c r="B166" s="111"/>
      <c r="C166" s="111"/>
      <c r="D166" s="112"/>
      <c r="E166" s="59" t="s">
        <v>73</v>
      </c>
      <c r="F166" s="53">
        <v>0</v>
      </c>
      <c r="G166" s="53">
        <v>0</v>
      </c>
      <c r="H166" s="53">
        <v>0</v>
      </c>
      <c r="I166" s="58">
        <v>0</v>
      </c>
      <c r="L166"/>
      <c r="M166"/>
      <c r="P166"/>
    </row>
    <row r="167" spans="1:16" x14ac:dyDescent="0.25">
      <c r="A167" s="110">
        <v>34</v>
      </c>
      <c r="B167" s="111"/>
      <c r="C167" s="111"/>
      <c r="D167" s="112"/>
      <c r="E167" s="59" t="s">
        <v>54</v>
      </c>
      <c r="F167" s="53">
        <v>0</v>
      </c>
      <c r="G167" s="53">
        <v>0</v>
      </c>
      <c r="H167" s="53">
        <v>0</v>
      </c>
      <c r="I167" s="58">
        <v>0</v>
      </c>
      <c r="L167"/>
      <c r="M167"/>
      <c r="P167"/>
    </row>
    <row r="168" spans="1:16" x14ac:dyDescent="0.25">
      <c r="A168" s="110">
        <v>343</v>
      </c>
      <c r="B168" s="111"/>
      <c r="C168" s="111"/>
      <c r="D168" s="112"/>
      <c r="E168" s="59" t="s">
        <v>74</v>
      </c>
      <c r="F168" s="53">
        <v>0</v>
      </c>
      <c r="G168" s="53">
        <v>0</v>
      </c>
      <c r="H168" s="53">
        <v>0</v>
      </c>
      <c r="I168" s="58">
        <v>0</v>
      </c>
      <c r="L168"/>
      <c r="M168"/>
      <c r="P168"/>
    </row>
    <row r="169" spans="1:16" ht="38.25" x14ac:dyDescent="0.25">
      <c r="A169" s="110">
        <v>37</v>
      </c>
      <c r="B169" s="111"/>
      <c r="C169" s="111"/>
      <c r="D169" s="112"/>
      <c r="E169" s="37" t="s">
        <v>55</v>
      </c>
      <c r="F169" s="53">
        <v>0</v>
      </c>
      <c r="G169" s="53">
        <v>0</v>
      </c>
      <c r="H169" s="53">
        <v>0</v>
      </c>
      <c r="I169" s="58">
        <v>0</v>
      </c>
      <c r="L169"/>
      <c r="M169"/>
      <c r="P169"/>
    </row>
    <row r="170" spans="1:16" ht="25.5" x14ac:dyDescent="0.25">
      <c r="A170" s="110">
        <v>372</v>
      </c>
      <c r="B170" s="111"/>
      <c r="C170" s="111"/>
      <c r="D170" s="112"/>
      <c r="E170" s="37" t="s">
        <v>131</v>
      </c>
      <c r="F170" s="53">
        <v>0</v>
      </c>
      <c r="G170" s="53">
        <v>0</v>
      </c>
      <c r="H170" s="53">
        <v>0</v>
      </c>
      <c r="I170" s="58">
        <v>0</v>
      </c>
      <c r="L170"/>
      <c r="M170"/>
      <c r="P170"/>
    </row>
    <row r="171" spans="1:16" ht="25.5" x14ac:dyDescent="0.25">
      <c r="A171" s="110">
        <v>4</v>
      </c>
      <c r="B171" s="111"/>
      <c r="C171" s="111"/>
      <c r="D171" s="112"/>
      <c r="E171" s="59" t="s">
        <v>25</v>
      </c>
      <c r="F171" s="53">
        <v>0</v>
      </c>
      <c r="G171" s="53">
        <f>G172+G176</f>
        <v>0</v>
      </c>
      <c r="H171" s="53">
        <v>128270</v>
      </c>
      <c r="I171" s="58">
        <v>0</v>
      </c>
      <c r="L171"/>
      <c r="M171"/>
      <c r="P171"/>
    </row>
    <row r="172" spans="1:16" ht="25.5" x14ac:dyDescent="0.25">
      <c r="A172" s="110">
        <v>42</v>
      </c>
      <c r="B172" s="111"/>
      <c r="C172" s="111"/>
      <c r="D172" s="112"/>
      <c r="E172" s="59" t="s">
        <v>49</v>
      </c>
      <c r="F172" s="53">
        <v>0</v>
      </c>
      <c r="G172" s="53">
        <f>SUM(G173:G175)</f>
        <v>0</v>
      </c>
      <c r="H172" s="53">
        <v>128270</v>
      </c>
      <c r="I172" s="58">
        <v>0</v>
      </c>
      <c r="L172"/>
      <c r="M172"/>
      <c r="P172"/>
    </row>
    <row r="173" spans="1:16" x14ac:dyDescent="0.25">
      <c r="A173" s="110">
        <v>422</v>
      </c>
      <c r="B173" s="111"/>
      <c r="C173" s="111"/>
      <c r="D173" s="112"/>
      <c r="E173" s="59" t="s">
        <v>75</v>
      </c>
      <c r="F173" s="53">
        <v>0</v>
      </c>
      <c r="G173" s="53">
        <v>0</v>
      </c>
      <c r="H173" s="53">
        <v>128270</v>
      </c>
      <c r="I173" s="58">
        <v>0</v>
      </c>
      <c r="L173"/>
      <c r="M173"/>
      <c r="P173"/>
    </row>
    <row r="174" spans="1:16" x14ac:dyDescent="0.25">
      <c r="A174" s="78">
        <v>4221</v>
      </c>
      <c r="B174" s="79"/>
      <c r="C174" s="79"/>
      <c r="D174" s="80"/>
      <c r="E174" s="81" t="s">
        <v>135</v>
      </c>
      <c r="F174" s="53">
        <v>0</v>
      </c>
      <c r="G174" s="53">
        <v>0</v>
      </c>
      <c r="H174" s="53">
        <v>128270</v>
      </c>
      <c r="I174" s="58">
        <v>0</v>
      </c>
      <c r="L174"/>
      <c r="M174"/>
      <c r="P174"/>
    </row>
    <row r="175" spans="1:16" ht="25.5" x14ac:dyDescent="0.25">
      <c r="A175" s="110">
        <v>424</v>
      </c>
      <c r="B175" s="111"/>
      <c r="C175" s="111"/>
      <c r="D175" s="112"/>
      <c r="E175" s="59" t="s">
        <v>76</v>
      </c>
      <c r="F175" s="53">
        <v>0</v>
      </c>
      <c r="G175" s="53">
        <v>0</v>
      </c>
      <c r="H175" s="53">
        <v>0</v>
      </c>
      <c r="I175" s="58">
        <v>0</v>
      </c>
      <c r="L175"/>
      <c r="M175"/>
      <c r="P175"/>
    </row>
    <row r="176" spans="1:16" ht="25.5" x14ac:dyDescent="0.25">
      <c r="A176" s="110">
        <v>45</v>
      </c>
      <c r="B176" s="111"/>
      <c r="C176" s="111"/>
      <c r="D176" s="112"/>
      <c r="E176" s="59" t="s">
        <v>56</v>
      </c>
      <c r="F176" s="53">
        <v>0</v>
      </c>
      <c r="G176" s="53">
        <v>0</v>
      </c>
      <c r="H176" s="53">
        <v>0</v>
      </c>
      <c r="I176" s="58">
        <v>0</v>
      </c>
      <c r="L176"/>
      <c r="M176"/>
      <c r="P176"/>
    </row>
    <row r="177" spans="1:16" ht="26.25" x14ac:dyDescent="0.25">
      <c r="A177" s="110">
        <v>451</v>
      </c>
      <c r="B177" s="111"/>
      <c r="C177" s="111"/>
      <c r="D177" s="112"/>
      <c r="E177" s="38" t="s">
        <v>77</v>
      </c>
      <c r="F177" s="53">
        <v>0</v>
      </c>
      <c r="G177" s="53">
        <v>0</v>
      </c>
      <c r="H177" s="53">
        <v>0</v>
      </c>
      <c r="I177" s="58">
        <v>0</v>
      </c>
      <c r="L177"/>
      <c r="M177"/>
      <c r="P177"/>
    </row>
    <row r="178" spans="1:16" ht="26.45" customHeight="1" x14ac:dyDescent="0.25">
      <c r="A178" s="113"/>
      <c r="B178" s="114"/>
      <c r="C178" s="114"/>
      <c r="D178" s="115"/>
      <c r="E178" s="60"/>
      <c r="F178" s="56"/>
      <c r="G178" s="56"/>
      <c r="H178" s="56"/>
      <c r="I178" s="58"/>
      <c r="L178"/>
      <c r="M178"/>
      <c r="P178"/>
    </row>
    <row r="179" spans="1:16" x14ac:dyDescent="0.25">
      <c r="A179" s="110"/>
      <c r="B179" s="111"/>
      <c r="C179" s="111"/>
      <c r="D179" s="112"/>
      <c r="E179" s="59"/>
      <c r="F179" s="53"/>
      <c r="G179" s="53"/>
      <c r="H179" s="53"/>
      <c r="I179" s="58"/>
      <c r="L179"/>
      <c r="M179"/>
      <c r="P179"/>
    </row>
    <row r="180" spans="1:16" x14ac:dyDescent="0.25">
      <c r="A180" s="110"/>
      <c r="B180" s="111"/>
      <c r="C180" s="111"/>
      <c r="D180" s="112"/>
      <c r="E180" s="59"/>
      <c r="F180" s="53"/>
      <c r="G180" s="53"/>
      <c r="H180" s="53"/>
      <c r="I180" s="58"/>
      <c r="L180"/>
      <c r="M180"/>
      <c r="P180"/>
    </row>
    <row r="181" spans="1:16" x14ac:dyDescent="0.25">
      <c r="A181" s="110"/>
      <c r="B181" s="111"/>
      <c r="C181" s="111"/>
      <c r="D181" s="112"/>
      <c r="E181" s="59"/>
      <c r="F181" s="53"/>
      <c r="G181" s="53"/>
      <c r="H181" s="53"/>
      <c r="I181" s="58"/>
      <c r="L181"/>
      <c r="M181"/>
      <c r="P181"/>
    </row>
    <row r="183" spans="1:16" x14ac:dyDescent="0.25">
      <c r="A183" s="86" t="s">
        <v>89</v>
      </c>
      <c r="B183" s="86"/>
      <c r="C183" s="87"/>
      <c r="D183" s="87"/>
      <c r="E183" s="44"/>
      <c r="F183" s="44"/>
      <c r="G183" s="44"/>
      <c r="H183" s="86" t="s">
        <v>90</v>
      </c>
      <c r="L183"/>
      <c r="M183"/>
      <c r="P183"/>
    </row>
    <row r="184" spans="1:16" x14ac:dyDescent="0.25">
      <c r="A184" s="86" t="s">
        <v>143</v>
      </c>
      <c r="B184" s="86"/>
      <c r="C184" s="87"/>
      <c r="D184" s="87"/>
      <c r="E184" s="44"/>
      <c r="F184" s="44"/>
      <c r="G184" s="44"/>
      <c r="H184" s="86" t="s">
        <v>91</v>
      </c>
      <c r="L184"/>
      <c r="M184"/>
      <c r="P184"/>
    </row>
    <row r="185" spans="1:16" x14ac:dyDescent="0.25">
      <c r="A185" s="86" t="s">
        <v>144</v>
      </c>
      <c r="B185" s="86"/>
      <c r="C185" s="87"/>
      <c r="D185" s="87"/>
      <c r="E185" s="44"/>
      <c r="F185" s="44"/>
      <c r="G185" s="44"/>
      <c r="H185" s="44"/>
      <c r="L185"/>
      <c r="M185"/>
      <c r="P185"/>
    </row>
    <row r="186" spans="1:16" x14ac:dyDescent="0.25">
      <c r="A186" s="63"/>
      <c r="B186" s="63"/>
      <c r="L186"/>
      <c r="M186"/>
      <c r="P186"/>
    </row>
  </sheetData>
  <mergeCells count="99">
    <mergeCell ref="A180:D180"/>
    <mergeCell ref="A158:D158"/>
    <mergeCell ref="A157:D157"/>
    <mergeCell ref="A173:D173"/>
    <mergeCell ref="A175:D175"/>
    <mergeCell ref="A164:D164"/>
    <mergeCell ref="A165:D165"/>
    <mergeCell ref="A166:D166"/>
    <mergeCell ref="A168:D168"/>
    <mergeCell ref="A170:D170"/>
    <mergeCell ref="A169:D169"/>
    <mergeCell ref="A160:D160"/>
    <mergeCell ref="A167:D167"/>
    <mergeCell ref="A172:D172"/>
    <mergeCell ref="A171:D171"/>
    <mergeCell ref="A159:D159"/>
    <mergeCell ref="A114:D114"/>
    <mergeCell ref="A115:D115"/>
    <mergeCell ref="A116:D116"/>
    <mergeCell ref="A32:D32"/>
    <mergeCell ref="A6:D6"/>
    <mergeCell ref="A7:D7"/>
    <mergeCell ref="A8:D8"/>
    <mergeCell ref="A9:D9"/>
    <mergeCell ref="A19:D19"/>
    <mergeCell ref="A16:D16"/>
    <mergeCell ref="A25:D25"/>
    <mergeCell ref="A57:D57"/>
    <mergeCell ref="A58:D58"/>
    <mergeCell ref="A3:H3"/>
    <mergeCell ref="A82:D82"/>
    <mergeCell ref="A81:D81"/>
    <mergeCell ref="A79:D79"/>
    <mergeCell ref="A77:D77"/>
    <mergeCell ref="A76:D76"/>
    <mergeCell ref="A75:D75"/>
    <mergeCell ref="A74:D74"/>
    <mergeCell ref="A73:D73"/>
    <mergeCell ref="A72:D72"/>
    <mergeCell ref="A1:I1"/>
    <mergeCell ref="A71:D71"/>
    <mergeCell ref="A5:D5"/>
    <mergeCell ref="A67:D67"/>
    <mergeCell ref="A61:D61"/>
    <mergeCell ref="A42:D42"/>
    <mergeCell ref="A43:D43"/>
    <mergeCell ref="A51:D51"/>
    <mergeCell ref="A55:D55"/>
    <mergeCell ref="A10:D10"/>
    <mergeCell ref="A11:D11"/>
    <mergeCell ref="A14:D14"/>
    <mergeCell ref="A89:D89"/>
    <mergeCell ref="A120:D120"/>
    <mergeCell ref="A121:D121"/>
    <mergeCell ref="A90:D90"/>
    <mergeCell ref="A91:D91"/>
    <mergeCell ref="A94:D94"/>
    <mergeCell ref="A95:D95"/>
    <mergeCell ref="A100:D100"/>
    <mergeCell ref="A102:D102"/>
    <mergeCell ref="A105:D105"/>
    <mergeCell ref="A107:D107"/>
    <mergeCell ref="A96:D96"/>
    <mergeCell ref="A97:D97"/>
    <mergeCell ref="A110:D110"/>
    <mergeCell ref="A112:D112"/>
    <mergeCell ref="A113:D113"/>
    <mergeCell ref="A156:D156"/>
    <mergeCell ref="A181:D181"/>
    <mergeCell ref="A179:D179"/>
    <mergeCell ref="A98:D98"/>
    <mergeCell ref="A99:D99"/>
    <mergeCell ref="A154:D154"/>
    <mergeCell ref="A178:D178"/>
    <mergeCell ref="A176:D176"/>
    <mergeCell ref="A177:D177"/>
    <mergeCell ref="A149:D149"/>
    <mergeCell ref="A162:D162"/>
    <mergeCell ref="A153:D153"/>
    <mergeCell ref="A155:D155"/>
    <mergeCell ref="A148:D148"/>
    <mergeCell ref="A126:D126"/>
    <mergeCell ref="A128:D128"/>
    <mergeCell ref="A83:D83"/>
    <mergeCell ref="A146:D146"/>
    <mergeCell ref="A147:D147"/>
    <mergeCell ref="A134:D134"/>
    <mergeCell ref="A135:D135"/>
    <mergeCell ref="A136:D136"/>
    <mergeCell ref="A137:D137"/>
    <mergeCell ref="A141:D141"/>
    <mergeCell ref="A144:D144"/>
    <mergeCell ref="A122:D122"/>
    <mergeCell ref="A119:D119"/>
    <mergeCell ref="A87:D87"/>
    <mergeCell ref="A85:D85"/>
    <mergeCell ref="A108:D108"/>
    <mergeCell ref="A131:D131"/>
    <mergeCell ref="A88:D88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r:id="rId1"/>
  <headerFooter>
    <oddFooter>&amp;C&amp;P</oddFooter>
  </headerFooter>
  <rowBreaks count="4" manualBreakCount="4">
    <brk id="70" max="16383" man="1"/>
    <brk id="93" max="16383" man="1"/>
    <brk id="118" max="16383" man="1"/>
    <brk id="1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  <vt:lpstr>' Račun prihoda i rashoda'!Podrucje_ispisa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Računavodstvo</cp:lastModifiedBy>
  <cp:lastPrinted>2023-03-28T11:07:47Z</cp:lastPrinted>
  <dcterms:created xsi:type="dcterms:W3CDTF">2022-08-12T12:51:27Z</dcterms:created>
  <dcterms:modified xsi:type="dcterms:W3CDTF">2023-03-28T11:10:12Z</dcterms:modified>
</cp:coreProperties>
</file>