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haela\Desktop\"/>
    </mc:Choice>
  </mc:AlternateContent>
  <xr:revisionPtr revIDLastSave="0" documentId="13_ncr:1_{1B0E6517-A7C3-4095-854A-8EF8E29393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čun financiranja " sheetId="9" r:id="rId4"/>
    <sheet name="Rashodi prema funkcijskoj k " sheetId="11" r:id="rId5"/>
    <sheet name="Račun fin prema izvorima f" sheetId="10" r:id="rId6"/>
    <sheet name="Programska klasifikacija (2)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36" i="3"/>
  <c r="J37" i="3"/>
  <c r="J30" i="3"/>
  <c r="J31" i="3"/>
  <c r="J32" i="3"/>
  <c r="J33" i="3"/>
  <c r="J34" i="3"/>
  <c r="J27" i="3"/>
  <c r="J28" i="3"/>
  <c r="I28" i="3"/>
  <c r="I93" i="3"/>
  <c r="I94" i="3"/>
  <c r="I95" i="3"/>
  <c r="I96" i="3"/>
  <c r="K21" i="1"/>
  <c r="K22" i="1"/>
  <c r="K23" i="1"/>
  <c r="J21" i="1"/>
  <c r="J22" i="1"/>
  <c r="J23" i="1"/>
  <c r="J110" i="3"/>
  <c r="J111" i="3"/>
  <c r="I111" i="3"/>
  <c r="I109" i="3"/>
  <c r="I110" i="3"/>
  <c r="J99" i="3"/>
  <c r="J100" i="3"/>
  <c r="J101" i="3"/>
  <c r="J102" i="3"/>
  <c r="J103" i="3"/>
  <c r="J104" i="3"/>
  <c r="J105" i="3"/>
  <c r="J106" i="3"/>
  <c r="J107" i="3"/>
  <c r="J108" i="3"/>
  <c r="J88" i="3"/>
  <c r="J89" i="3"/>
  <c r="J90" i="3"/>
  <c r="J91" i="3"/>
  <c r="J92" i="3"/>
  <c r="J93" i="3"/>
  <c r="J94" i="3"/>
  <c r="J95" i="3"/>
  <c r="J96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47" i="3"/>
  <c r="J48" i="3"/>
  <c r="J49" i="3"/>
  <c r="J50" i="3"/>
  <c r="J51" i="3"/>
  <c r="J52" i="3"/>
  <c r="J53" i="3"/>
  <c r="J54" i="3"/>
  <c r="J14" i="3"/>
  <c r="J15" i="3"/>
  <c r="J16" i="3"/>
  <c r="J17" i="3"/>
  <c r="J18" i="3"/>
  <c r="J19" i="3"/>
  <c r="J20" i="3"/>
  <c r="J21" i="3"/>
  <c r="J22" i="3"/>
  <c r="J23" i="3"/>
  <c r="J24" i="3"/>
  <c r="J25" i="3"/>
  <c r="H277" i="14"/>
  <c r="H93" i="14"/>
  <c r="H94" i="14"/>
  <c r="H97" i="14"/>
  <c r="H98" i="14"/>
  <c r="H99" i="14"/>
  <c r="H100" i="14"/>
  <c r="H102" i="14"/>
  <c r="H103" i="14"/>
  <c r="H104" i="14"/>
  <c r="H105" i="14"/>
  <c r="H106" i="14"/>
  <c r="H108" i="14"/>
  <c r="H109" i="14"/>
  <c r="H110" i="14"/>
  <c r="H111" i="14"/>
  <c r="H112" i="14"/>
  <c r="H113" i="14"/>
  <c r="H114" i="14"/>
  <c r="H116" i="14"/>
  <c r="H118" i="14"/>
  <c r="H119" i="14"/>
  <c r="H120" i="14"/>
  <c r="H121" i="14"/>
  <c r="H122" i="14"/>
  <c r="H125" i="14"/>
  <c r="H128" i="14"/>
  <c r="H131" i="14"/>
  <c r="H135" i="14"/>
  <c r="H136" i="14"/>
  <c r="H137" i="14"/>
  <c r="H138" i="14"/>
  <c r="H139" i="14"/>
  <c r="H141" i="14"/>
  <c r="H144" i="14"/>
  <c r="H147" i="14"/>
  <c r="H148" i="14"/>
  <c r="H150" i="14"/>
  <c r="H151" i="14"/>
  <c r="H152" i="14"/>
  <c r="H153" i="14"/>
  <c r="H155" i="14"/>
  <c r="H157" i="14"/>
  <c r="H160" i="14"/>
  <c r="H161" i="14"/>
  <c r="H162" i="14"/>
  <c r="H163" i="14"/>
  <c r="H165" i="14"/>
  <c r="H166" i="14"/>
  <c r="H167" i="14"/>
  <c r="H168" i="14"/>
  <c r="H169" i="14"/>
  <c r="H171" i="14"/>
  <c r="H172" i="14"/>
  <c r="H173" i="14"/>
  <c r="H174" i="14"/>
  <c r="H175" i="14"/>
  <c r="H176" i="14"/>
  <c r="H177" i="14"/>
  <c r="H178" i="14"/>
  <c r="H180" i="14"/>
  <c r="H182" i="14"/>
  <c r="H183" i="14"/>
  <c r="H184" i="14"/>
  <c r="H185" i="14"/>
  <c r="H186" i="14"/>
  <c r="H189" i="14"/>
  <c r="H192" i="14"/>
  <c r="H196" i="14"/>
  <c r="H197" i="14"/>
  <c r="H198" i="14"/>
  <c r="H199" i="14"/>
  <c r="H200" i="14"/>
  <c r="H202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6" i="14"/>
  <c r="H239" i="14"/>
  <c r="H240" i="14"/>
  <c r="H241" i="14"/>
  <c r="H242" i="14"/>
  <c r="H244" i="14"/>
  <c r="H246" i="14"/>
  <c r="H247" i="14"/>
  <c r="H250" i="14"/>
  <c r="H253" i="14"/>
  <c r="H254" i="14"/>
  <c r="H258" i="14"/>
  <c r="H260" i="14"/>
  <c r="H261" i="14"/>
  <c r="H264" i="14"/>
  <c r="H265" i="14"/>
  <c r="H266" i="14"/>
  <c r="H267" i="14"/>
  <c r="H268" i="14"/>
  <c r="H269" i="14"/>
  <c r="H270" i="14"/>
  <c r="H271" i="14"/>
  <c r="H272" i="14"/>
  <c r="H274" i="14"/>
  <c r="H275" i="14"/>
  <c r="H276" i="14"/>
  <c r="H92" i="14"/>
  <c r="H90" i="14"/>
  <c r="H89" i="14"/>
  <c r="H86" i="14"/>
  <c r="H80" i="14"/>
  <c r="H81" i="14"/>
  <c r="H82" i="14"/>
  <c r="H85" i="14"/>
  <c r="H73" i="14"/>
  <c r="H74" i="14"/>
  <c r="H75" i="14"/>
  <c r="H76" i="14"/>
  <c r="H77" i="14"/>
  <c r="H78" i="14"/>
  <c r="H79" i="14"/>
  <c r="H68" i="14"/>
  <c r="H69" i="14"/>
  <c r="H71" i="14"/>
  <c r="H60" i="14"/>
  <c r="H62" i="14"/>
  <c r="H63" i="14"/>
  <c r="H64" i="14"/>
  <c r="H65" i="14"/>
  <c r="H51" i="14"/>
  <c r="H52" i="14"/>
  <c r="H53" i="14"/>
  <c r="H54" i="14"/>
  <c r="H55" i="14"/>
  <c r="H56" i="14"/>
  <c r="H57" i="14"/>
  <c r="H58" i="14"/>
  <c r="H44" i="14"/>
  <c r="H45" i="14"/>
  <c r="H46" i="14"/>
  <c r="H47" i="14"/>
  <c r="H48" i="14"/>
  <c r="H50" i="14"/>
  <c r="H39" i="14"/>
  <c r="H40" i="14"/>
  <c r="H41" i="14"/>
  <c r="H42" i="14"/>
  <c r="H43" i="14"/>
  <c r="H37" i="14"/>
  <c r="H38" i="14"/>
  <c r="H34" i="14"/>
  <c r="H35" i="14"/>
  <c r="H28" i="14"/>
  <c r="H14" i="14"/>
  <c r="H15" i="14"/>
  <c r="H17" i="14"/>
  <c r="H18" i="14"/>
  <c r="H19" i="14"/>
  <c r="H20" i="14"/>
  <c r="H22" i="14"/>
  <c r="H11" i="14"/>
  <c r="H12" i="14"/>
  <c r="H13" i="14"/>
  <c r="G8" i="11"/>
  <c r="F34" i="8"/>
  <c r="F33" i="8"/>
  <c r="F32" i="8"/>
  <c r="F30" i="8"/>
  <c r="F29" i="8"/>
  <c r="F28" i="8"/>
  <c r="F27" i="8"/>
  <c r="F25" i="8"/>
  <c r="F23" i="8"/>
  <c r="F19" i="8"/>
  <c r="F18" i="8"/>
  <c r="F17" i="8"/>
  <c r="F15" i="8"/>
  <c r="F14" i="8"/>
  <c r="F12" i="8"/>
  <c r="G34" i="8"/>
  <c r="G33" i="8"/>
  <c r="G32" i="8"/>
  <c r="G30" i="8"/>
  <c r="G29" i="8"/>
  <c r="G28" i="8"/>
  <c r="G27" i="8"/>
  <c r="G26" i="8"/>
  <c r="G25" i="8"/>
  <c r="G23" i="8"/>
  <c r="G21" i="8"/>
  <c r="G19" i="8"/>
  <c r="G18" i="8"/>
  <c r="G17" i="8"/>
  <c r="G15" i="8"/>
  <c r="G14" i="8"/>
  <c r="G12" i="8"/>
  <c r="G11" i="8"/>
  <c r="G8" i="8"/>
  <c r="G10" i="8"/>
  <c r="G6" i="8"/>
  <c r="J109" i="3"/>
  <c r="J97" i="3"/>
  <c r="J98" i="3"/>
  <c r="J55" i="3"/>
  <c r="J45" i="3"/>
  <c r="J46" i="3"/>
  <c r="J38" i="3"/>
  <c r="J29" i="3"/>
  <c r="J26" i="3"/>
  <c r="J13" i="3"/>
  <c r="J12" i="3"/>
  <c r="K25" i="1"/>
  <c r="K24" i="1"/>
  <c r="K11" i="1"/>
  <c r="K12" i="1"/>
  <c r="K14" i="1"/>
  <c r="K15" i="1"/>
  <c r="G235" i="14" l="1"/>
  <c r="H235" i="14" s="1"/>
  <c r="G234" i="14"/>
  <c r="H234" i="14" s="1"/>
  <c r="G249" i="14"/>
  <c r="G273" i="14"/>
  <c r="H273" i="14" s="1"/>
  <c r="F263" i="14"/>
  <c r="H263" i="14" s="1"/>
  <c r="G248" i="14" l="1"/>
  <c r="H248" i="14" s="1"/>
  <c r="H249" i="14"/>
  <c r="I104" i="3"/>
  <c r="I103" i="3"/>
  <c r="I85" i="3"/>
  <c r="I71" i="3"/>
  <c r="I67" i="3"/>
  <c r="I54" i="3"/>
  <c r="I34" i="3" l="1"/>
  <c r="I22" i="3"/>
  <c r="I21" i="3"/>
  <c r="I20" i="3"/>
  <c r="I19" i="3"/>
  <c r="G259" i="14" l="1"/>
  <c r="H259" i="14" s="1"/>
  <c r="G257" i="14"/>
  <c r="H257" i="14" s="1"/>
  <c r="F252" i="14"/>
  <c r="G256" i="14" l="1"/>
  <c r="H256" i="14" s="1"/>
  <c r="I102" i="3"/>
  <c r="I83" i="3"/>
  <c r="I38" i="3"/>
  <c r="G255" i="14" l="1"/>
  <c r="H255" i="14" s="1"/>
  <c r="G252" i="14" l="1"/>
  <c r="H252" i="14" s="1"/>
  <c r="F9" i="14"/>
  <c r="H9" i="14" s="1"/>
  <c r="F27" i="14"/>
  <c r="F146" i="14"/>
  <c r="F204" i="14"/>
  <c r="F238" i="14"/>
  <c r="F24" i="14" l="1"/>
  <c r="H24" i="14" s="1"/>
  <c r="H27" i="14"/>
  <c r="F26" i="14"/>
  <c r="H26" i="14" s="1"/>
  <c r="G21" i="14"/>
  <c r="H21" i="14" s="1"/>
  <c r="G16" i="14"/>
  <c r="H16" i="14" s="1"/>
  <c r="G140" i="14" l="1"/>
  <c r="H140" i="14" s="1"/>
  <c r="G72" i="14"/>
  <c r="H72" i="14" s="1"/>
  <c r="F8" i="8" l="1"/>
  <c r="F10" i="8"/>
  <c r="C26" i="8" l="1"/>
  <c r="F26" i="8" s="1"/>
  <c r="C11" i="8" l="1"/>
  <c r="F11" i="8" s="1"/>
  <c r="F8" i="11"/>
  <c r="I15" i="3"/>
  <c r="I16" i="3"/>
  <c r="I18" i="3"/>
  <c r="I25" i="3"/>
  <c r="I31" i="3"/>
  <c r="I33" i="3"/>
  <c r="I37" i="3"/>
  <c r="I48" i="3"/>
  <c r="I49" i="3"/>
  <c r="I51" i="3"/>
  <c r="I53" i="3"/>
  <c r="I57" i="3"/>
  <c r="I58" i="3"/>
  <c r="I59" i="3"/>
  <c r="I60" i="3"/>
  <c r="I62" i="3"/>
  <c r="I63" i="3"/>
  <c r="I64" i="3"/>
  <c r="I65" i="3"/>
  <c r="I66" i="3"/>
  <c r="I69" i="3"/>
  <c r="I70" i="3"/>
  <c r="I72" i="3"/>
  <c r="I73" i="3"/>
  <c r="I74" i="3"/>
  <c r="I75" i="3"/>
  <c r="I76" i="3"/>
  <c r="I77" i="3"/>
  <c r="I79" i="3"/>
  <c r="I81" i="3"/>
  <c r="I82" i="3"/>
  <c r="I84" i="3"/>
  <c r="I86" i="3"/>
  <c r="I89" i="3"/>
  <c r="I90" i="3"/>
  <c r="I100" i="3"/>
  <c r="I101" i="3"/>
  <c r="I105" i="3"/>
  <c r="I106" i="3"/>
  <c r="I108" i="3"/>
  <c r="F17" i="3"/>
  <c r="J11" i="1"/>
  <c r="J12" i="1"/>
  <c r="J14" i="1"/>
  <c r="J15" i="1"/>
  <c r="I14" i="3" l="1"/>
  <c r="G245" i="14" l="1"/>
  <c r="H245" i="14" s="1"/>
  <c r="G243" i="14"/>
  <c r="H243" i="14" s="1"/>
  <c r="G201" i="14"/>
  <c r="H201" i="14" s="1"/>
  <c r="G195" i="14"/>
  <c r="G191" i="14"/>
  <c r="G188" i="14"/>
  <c r="G181" i="14"/>
  <c r="H181" i="14" s="1"/>
  <c r="G179" i="14"/>
  <c r="H179" i="14" s="1"/>
  <c r="G170" i="14"/>
  <c r="H170" i="14" s="1"/>
  <c r="G164" i="14"/>
  <c r="H164" i="14" s="1"/>
  <c r="G159" i="14"/>
  <c r="H159" i="14" s="1"/>
  <c r="G156" i="14"/>
  <c r="H156" i="14" s="1"/>
  <c r="G154" i="14"/>
  <c r="H154" i="14" s="1"/>
  <c r="G134" i="14"/>
  <c r="G130" i="14"/>
  <c r="G127" i="14"/>
  <c r="G124" i="14"/>
  <c r="G117" i="14"/>
  <c r="H117" i="14" s="1"/>
  <c r="G115" i="14"/>
  <c r="H115" i="14" s="1"/>
  <c r="G107" i="14"/>
  <c r="H107" i="14" s="1"/>
  <c r="G101" i="14"/>
  <c r="H101" i="14" s="1"/>
  <c r="G96" i="14"/>
  <c r="H96" i="14" s="1"/>
  <c r="G91" i="14"/>
  <c r="G143" i="14"/>
  <c r="F70" i="14"/>
  <c r="G67" i="14"/>
  <c r="H67" i="14" s="1"/>
  <c r="G61" i="14"/>
  <c r="H61" i="14" s="1"/>
  <c r="G59" i="14"/>
  <c r="H59" i="14" s="1"/>
  <c r="G49" i="14"/>
  <c r="H49" i="14" s="1"/>
  <c r="G126" i="14" l="1"/>
  <c r="H126" i="14" s="1"/>
  <c r="H127" i="14"/>
  <c r="G190" i="14"/>
  <c r="H190" i="14" s="1"/>
  <c r="H191" i="14"/>
  <c r="G133" i="14"/>
  <c r="H133" i="14" s="1"/>
  <c r="H134" i="14"/>
  <c r="G194" i="14"/>
  <c r="H194" i="14" s="1"/>
  <c r="H195" i="14"/>
  <c r="G129" i="14"/>
  <c r="H129" i="14" s="1"/>
  <c r="H130" i="14"/>
  <c r="G142" i="14"/>
  <c r="H142" i="14" s="1"/>
  <c r="H143" i="14"/>
  <c r="G88" i="14"/>
  <c r="H88" i="14" s="1"/>
  <c r="H91" i="14"/>
  <c r="G187" i="14"/>
  <c r="H187" i="14" s="1"/>
  <c r="H188" i="14"/>
  <c r="F30" i="14"/>
  <c r="H30" i="14" s="1"/>
  <c r="H70" i="14"/>
  <c r="G123" i="14"/>
  <c r="H123" i="14" s="1"/>
  <c r="H124" i="14"/>
  <c r="G36" i="14"/>
  <c r="H36" i="14" s="1"/>
  <c r="G66" i="14"/>
  <c r="H66" i="14" s="1"/>
  <c r="G132" i="14"/>
  <c r="H132" i="14" s="1"/>
  <c r="G158" i="14"/>
  <c r="H158" i="14" s="1"/>
  <c r="G95" i="14"/>
  <c r="H95" i="14" s="1"/>
  <c r="J24" i="1"/>
  <c r="G193" i="14" l="1"/>
  <c r="H193" i="14" s="1"/>
  <c r="G238" i="14"/>
  <c r="H238" i="14" s="1"/>
  <c r="G33" i="14"/>
  <c r="H33" i="14" s="1"/>
  <c r="G87" i="14"/>
  <c r="H87" i="14" s="1"/>
  <c r="G149" i="14"/>
  <c r="H149" i="14" s="1"/>
  <c r="G204" i="14" l="1"/>
  <c r="H204" i="14" s="1"/>
  <c r="G146" i="14"/>
  <c r="H146" i="14" s="1"/>
  <c r="G84" i="14"/>
  <c r="H84" i="14" s="1"/>
  <c r="E24" i="8"/>
  <c r="C24" i="8"/>
  <c r="E22" i="8"/>
  <c r="C22" i="8"/>
  <c r="G22" i="8" l="1"/>
  <c r="F22" i="8"/>
  <c r="G24" i="8"/>
  <c r="F24" i="8"/>
  <c r="E31" i="8"/>
  <c r="C31" i="8"/>
  <c r="F31" i="8" l="1"/>
  <c r="G31" i="8"/>
  <c r="C7" i="8"/>
  <c r="D16" i="8"/>
  <c r="E16" i="8"/>
  <c r="E13" i="8"/>
  <c r="D9" i="8"/>
  <c r="E9" i="8"/>
  <c r="G9" i="8" s="1"/>
  <c r="E7" i="8"/>
  <c r="D7" i="8"/>
  <c r="C16" i="8"/>
  <c r="C13" i="8"/>
  <c r="C9" i="8"/>
  <c r="F16" i="8" l="1"/>
  <c r="G16" i="8"/>
  <c r="G13" i="8"/>
  <c r="F13" i="8"/>
  <c r="G7" i="8"/>
  <c r="C6" i="8"/>
  <c r="C21" i="8"/>
  <c r="F21" i="8" s="1"/>
  <c r="F9" i="8"/>
  <c r="F7" i="8"/>
  <c r="D7" i="11"/>
  <c r="D6" i="11" s="1"/>
  <c r="E7" i="11"/>
  <c r="C7" i="11"/>
  <c r="C6" i="11" s="1"/>
  <c r="I99" i="3"/>
  <c r="I78" i="3"/>
  <c r="F36" i="3"/>
  <c r="I36" i="3" s="1"/>
  <c r="F32" i="3"/>
  <c r="F27" i="3"/>
  <c r="H13" i="1"/>
  <c r="I13" i="1"/>
  <c r="K13" i="1" s="1"/>
  <c r="G13" i="1"/>
  <c r="H10" i="1"/>
  <c r="I10" i="1"/>
  <c r="K10" i="1" s="1"/>
  <c r="G10" i="1"/>
  <c r="E6" i="11" l="1"/>
  <c r="G6" i="11" s="1"/>
  <c r="G7" i="11"/>
  <c r="F26" i="3"/>
  <c r="I26" i="3" s="1"/>
  <c r="I27" i="3"/>
  <c r="H16" i="1"/>
  <c r="F7" i="11"/>
  <c r="F6" i="11"/>
  <c r="I56" i="3"/>
  <c r="I61" i="3"/>
  <c r="I107" i="3"/>
  <c r="I24" i="3"/>
  <c r="I88" i="3"/>
  <c r="I32" i="3"/>
  <c r="I47" i="3"/>
  <c r="I92" i="3"/>
  <c r="I17" i="3"/>
  <c r="I30" i="3"/>
  <c r="I50" i="3"/>
  <c r="I68" i="3"/>
  <c r="I52" i="3"/>
  <c r="I80" i="3"/>
  <c r="F6" i="8"/>
  <c r="F35" i="3"/>
  <c r="I35" i="3" s="1"/>
  <c r="F23" i="3"/>
  <c r="F13" i="3"/>
  <c r="J13" i="1"/>
  <c r="J10" i="1"/>
  <c r="I16" i="1"/>
  <c r="K16" i="1" s="1"/>
  <c r="G16" i="1"/>
  <c r="G25" i="1" s="1"/>
  <c r="J25" i="1" s="1"/>
  <c r="F29" i="3"/>
  <c r="I98" i="3" l="1"/>
  <c r="I13" i="3"/>
  <c r="H11" i="3"/>
  <c r="J11" i="3" s="1"/>
  <c r="I29" i="3"/>
  <c r="I91" i="3"/>
  <c r="I46" i="3"/>
  <c r="I55" i="3"/>
  <c r="I87" i="3"/>
  <c r="I23" i="3"/>
  <c r="F97" i="3"/>
  <c r="J16" i="1"/>
  <c r="I12" i="3" l="1"/>
  <c r="I97" i="3"/>
  <c r="I45" i="3"/>
  <c r="H44" i="3"/>
  <c r="J44" i="3" s="1"/>
  <c r="I11" i="3" l="1"/>
  <c r="I44" i="3"/>
</calcChain>
</file>

<file path=xl/sharedStrings.xml><?xml version="1.0" encoding="utf-8"?>
<sst xmlns="http://schemas.openxmlformats.org/spreadsheetml/2006/main" count="558" uniqueCount="209">
  <si>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</si>
  <si>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</si>
  <si>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</si>
  <si>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</si>
  <si>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</si>
  <si>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</si>
  <si>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</si>
  <si>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</si>
  <si>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</si>
  <si>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</si>
  <si>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</si>
  <si>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</si>
  <si>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</si>
  <si>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</si>
  <si>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</si>
  <si>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</si>
  <si>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</si>
  <si>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</si>
  <si>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</si>
  <si>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</si>
  <si>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</si>
  <si>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</si>
  <si>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</si>
  <si>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</si>
  <si>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</si>
  <si>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</si>
  <si>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</si>
  <si>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</si>
  <si>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</si>
  <si>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</si>
  <si>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</si>
  <si>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</si>
  <si>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</si>
  <si>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</si>
  <si>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</si>
  <si>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</si>
  <si>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</si>
  <si>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</si>
  <si>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</si>
  <si>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</si>
  <si>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</si>
  <si>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</si>
  <si>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</si>
  <si>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</si>
  <si>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</si>
  <si>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</si>
  <si>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</si>
  <si>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</si>
  <si>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</si>
  <si>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</si>
  <si>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</si>
  <si>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</si>
  <si>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</si>
  <si>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</si>
  <si>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</si>
  <si>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</si>
  <si>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</si>
  <si>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SAŽETAK  RAČUNA PRIHODA I RASHODA I  RAČUNA FINANCIRANJA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</si>
  <si>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</si>
  <si>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</si>
  <si>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</si>
  <si>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</si>
  <si>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</si>
  <si>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</si>
  <si>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</si>
  <si>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</si>
  <si>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 xml:space="preserve">Pomoći proračunskim korisnicima iz proračuna koji im nije nadležan </t>
  </si>
  <si>
    <t>Tekuće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</si>
  <si>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</si>
  <si>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</si>
  <si>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</si>
  <si>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</si>
  <si>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</si>
  <si>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</si>
  <si>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</si>
  <si>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 xml:space="preserve">Ostali nespomenuti prihodi </t>
  </si>
  <si>
    <t>Prihodi od prodaje proizvoda i robe te pruženih usluga, prihodi od donacija te povrati po protestiranim jamstvima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</si>
  <si>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</si>
  <si>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</si>
  <si>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</si>
  <si>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</si>
  <si>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</si>
  <si>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</si>
  <si>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</si>
  <si>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Plaće za prekovremeni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</si>
  <si>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</si>
  <si>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</si>
  <si>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</si>
  <si>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</si>
  <si>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</si>
  <si>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</si>
  <si>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</si>
  <si>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</si>
  <si>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</si>
  <si>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</si>
  <si>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</si>
  <si>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</si>
  <si>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</si>
  <si>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</si>
  <si>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</si>
  <si>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</si>
  <si>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</si>
  <si>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</si>
  <si>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</si>
  <si>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</si>
  <si>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</si>
  <si>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</si>
  <si>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</si>
  <si>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</si>
  <si>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</si>
  <si>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</si>
  <si>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</si>
  <si>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</si>
  <si>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</si>
  <si>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</si>
  <si>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</si>
  <si>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</si>
  <si>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</si>
  <si>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</si>
  <si>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</si>
  <si>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</si>
  <si>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</si>
  <si>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</si>
  <si>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</si>
  <si>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</si>
  <si>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</si>
  <si>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</si>
  <si>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</si>
  <si>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</si>
  <si>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</si>
  <si>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</si>
  <si>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Knjige</t>
  </si>
  <si>
    <t>Rashodi za dodatna ulaganja na nefinancijskoj imovini</t>
  </si>
  <si>
    <t>09 OBRAZOVANJE</t>
  </si>
  <si>
    <t>5 Pomoći</t>
  </si>
  <si>
    <t>6 Donacije</t>
  </si>
  <si>
    <t>OPĆI PRIHODI I PRIMICI</t>
  </si>
  <si>
    <t>Zdravstvne i veterinarske usluge</t>
  </si>
  <si>
    <t>VLASTITI PRIHODI</t>
  </si>
  <si>
    <t>P1023</t>
  </si>
  <si>
    <t xml:space="preserve">P1023 02 </t>
  </si>
  <si>
    <t>POMOĆI</t>
  </si>
  <si>
    <t>Laboratorijske usluge</t>
  </si>
  <si>
    <t>DONACIJE</t>
  </si>
  <si>
    <t>P1020</t>
  </si>
  <si>
    <t>A1020 02</t>
  </si>
  <si>
    <t>Program: Financiranje školstva izvan županijskog proračuna</t>
  </si>
  <si>
    <t>Program: Financiranje školstva izvan županijskog Proračuna</t>
  </si>
  <si>
    <t>Program: JAVNE POTREBE U ŠKOLSTVU</t>
  </si>
  <si>
    <t>Aktivnost: POMOĆNIK U NASTAVI</t>
  </si>
  <si>
    <t xml:space="preserve">OSTVARENJE/IZVRŠENJE 
1.-12.2022. </t>
  </si>
  <si>
    <t>Napomena:  Iznosi u stupcu "OSTVARENJE/IZVRŠENJE 1.-12.2022." preračunavaju se iz kuna u eure prema fiksnom tečaju konverzije (1 EUR=7,53450 kuna) i po pravilima za preračunavanje i zaokruživanje.</t>
  </si>
  <si>
    <t xml:space="preserve">OSTVARENJE/IZVRŠENJE 
1.-12.2023. </t>
  </si>
  <si>
    <t>Kapitalne pomoći proračunskim korisnicima iz proračuna koji im nije nadležan</t>
  </si>
  <si>
    <t>Medicinska i laboratorijska oprema</t>
  </si>
  <si>
    <t>Članarine i norme</t>
  </si>
  <si>
    <t>Dodatna ulaganja na građevinskim objektima</t>
  </si>
  <si>
    <t>Prihodi iz nadležnog proračuna za financiranje rashoda za nabavu nefinancijske imovine</t>
  </si>
  <si>
    <t>11 Opći prihodi i primici - nadležni proračun</t>
  </si>
  <si>
    <t>52 Ostale pomoći - iz državnog proračuna</t>
  </si>
  <si>
    <t xml:space="preserve">  61 Donacije</t>
  </si>
  <si>
    <t>4 Prihodi za posebne namjene</t>
  </si>
  <si>
    <t>43 Ostali prihodi za posebne namjene</t>
  </si>
  <si>
    <t>43 Ostali prihodi za ostale namjene</t>
  </si>
  <si>
    <t>61 Donacije</t>
  </si>
  <si>
    <t>Račun prihoda/primitka</t>
  </si>
  <si>
    <t>Naziv računa</t>
  </si>
  <si>
    <t>Račun rashoda/izdatka</t>
  </si>
  <si>
    <t>PRIHODI</t>
  </si>
  <si>
    <t>RASHODI</t>
  </si>
  <si>
    <t>Dodatna ulaganja na građevinskoj opremi</t>
  </si>
  <si>
    <t>A1020 03</t>
  </si>
  <si>
    <t>Aktivnost: PREHRANA ŠKOLSKE I PREDŠKOLSKE DJECE</t>
  </si>
  <si>
    <t>RAZLIKA - VIŠAK/MANJAK</t>
  </si>
  <si>
    <t>RAZLIKA PRIMITAKA I IZDATAKA</t>
  </si>
  <si>
    <t>SAŽETAK  RAČUNA PRIHODA I RASHODA</t>
  </si>
  <si>
    <t>SAŽETAK RAČUNA FINANCIRANJA</t>
  </si>
  <si>
    <t>PRENESENI VIŠAK/MANJAK IZ PRETHODNE GODINE</t>
  </si>
  <si>
    <t>PRENESENI VIŠAK/MANJAK U SLJEDEĆU GODINU</t>
  </si>
  <si>
    <t xml:space="preserve">GODIŠNJI IZVJEŠTAJ O IZVRŠENJU FINANCIJSKOG PLANA OSNOVNE ŠKOLE IVANE BRLIĆ-MAŽURANIĆ ROKOVCI-ANDRIJAŠEVCI ZA 2023. GODINU 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</si>
  <si>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</si>
  <si>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</si>
  <si>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</si>
  <si>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EU sredstava</t>
  </si>
  <si>
    <t>Usluge promidžbe i informiranja</t>
  </si>
  <si>
    <t>Instrumenti, uređaji i strojevi</t>
  </si>
  <si>
    <t>51 Pomoći EU</t>
  </si>
  <si>
    <t>091 Predškolsko i osnovno obrazovanje</t>
  </si>
  <si>
    <t>OSNOVNA ŠKOLA IVANE BRLIĆ-MAŽURANIĆ ROKOVCI-ANDRIJAŠEVCI</t>
  </si>
  <si>
    <t>Program: Osnovnoškolsko obrazovanje</t>
  </si>
  <si>
    <t xml:space="preserve">Osnovnoškolsko obrazovanje </t>
  </si>
  <si>
    <t>Aktivnost: Vlastiti prihodi - osnovno školstvo</t>
  </si>
  <si>
    <t>Pomoći EU</t>
  </si>
  <si>
    <t>P1021</t>
  </si>
  <si>
    <t>OSTALI PRIHODI ZA POSEBNE NAMJENE</t>
  </si>
  <si>
    <t>P1021 01</t>
  </si>
  <si>
    <t>IZVORNI PLAN/REBALANS 2023.*</t>
  </si>
  <si>
    <t>5=4/2*100</t>
  </si>
  <si>
    <t>6=4/3*100</t>
  </si>
  <si>
    <t>4(3/2*100)</t>
  </si>
  <si>
    <t>7 Prihodi od prodaje NFI i naknade s naslova  osiguranja</t>
  </si>
  <si>
    <t xml:space="preserve">  71 Prihodi od prodaje NFI i naknade s naslova osiguranja</t>
  </si>
  <si>
    <t>71 Prihodi od prodaje NFI i naknade s naslova osiguranja</t>
  </si>
  <si>
    <t>UKUPNO:</t>
  </si>
  <si>
    <t>U Andrijaševcima, 28.3.2024.</t>
  </si>
  <si>
    <t>Predsjednik Školskog odbora:</t>
  </si>
  <si>
    <t>Ivan Filipović</t>
  </si>
  <si>
    <t>Ravnatelj:</t>
  </si>
  <si>
    <t>Igor Miličević,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</si>
</sst>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" fontId="11" fillId="0" borderId="1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 vertical="center" wrapText="1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quotePrefix="1" applyFont="1" applyFill="1" applyBorder="1" applyAlignment="1">
      <alignment horizontal="left" vertical="center"/>
    </xf>
    <xf numFmtId="0" fontId="9" fillId="2" borderId="4" xfId="0" quotePrefix="1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4" xfId="2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0" fontId="14" fillId="3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Fill="1" applyBorder="1" applyAlignment="1">
      <alignment horizontal="right"/>
    </xf>
    <xf numFmtId="4" fontId="21" fillId="0" borderId="3" xfId="0" applyNumberFormat="1" applyFont="1" applyBorder="1"/>
    <xf numFmtId="4" fontId="22" fillId="0" borderId="3" xfId="0" applyNumberFormat="1" applyFont="1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>
      <alignment horizontal="right"/>
    </xf>
    <xf numFmtId="4" fontId="21" fillId="0" borderId="0" xfId="0" applyNumberFormat="1" applyFont="1" applyBorder="1"/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wrapText="1"/>
    </xf>
    <xf numFmtId="4" fontId="3" fillId="0" borderId="0" xfId="1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11" fillId="2" borderId="1" xfId="0" quotePrefix="1" applyFont="1" applyFill="1" applyBorder="1" applyAlignment="1">
      <alignment horizontal="left" vertical="center"/>
    </xf>
    <xf numFmtId="0" fontId="11" fillId="2" borderId="2" xfId="0" quotePrefix="1" applyFont="1" applyFill="1" applyBorder="1" applyAlignment="1">
      <alignment horizontal="left" vertical="center"/>
    </xf>
    <xf numFmtId="0" fontId="11" fillId="2" borderId="4" xfId="0" quotePrefix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4" fontId="11" fillId="0" borderId="4" xfId="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right" wrapText="1"/>
    </xf>
    <xf numFmtId="4" fontId="11" fillId="0" borderId="4" xfId="2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" fillId="0" borderId="3" xfId="0" applyFont="1" applyBorder="1"/>
    <xf numFmtId="3" fontId="1" fillId="0" borderId="3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right"/>
    </xf>
    <xf numFmtId="4" fontId="3" fillId="2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</cellXfs>
  <cellStyles count="3">
    <cellStyle name="Normalno" xfId="0" builtinId="0"/>
    <cellStyle name="Obično_List4" xfId="2" xr:uid="{00000000-0005-0000-0000-000001000000}"/>
    <cellStyle name="Obično_List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1"/>
  <sheetViews>
    <sheetView tabSelected="1" zoomScaleNormal="100" workbookViewId="0">
      <selection activeCell="H40" sqref="H40"/>
    </sheetView>
  </sheetViews>
  <sheetFormatPr defaultRowHeight="15" x14ac:dyDescent="0.25"/>
  <cols>
    <col min="6" max="6" width="25.28515625" customWidth="1"/>
    <col min="7" max="7" width="24.28515625" bestFit="1" customWidth="1"/>
    <col min="8" max="8" width="20.140625" bestFit="1" customWidth="1"/>
    <col min="9" max="9" width="24.28515625" bestFit="1" customWidth="1"/>
    <col min="10" max="10" width="8" bestFit="1" customWidth="1"/>
    <col min="11" max="11" width="9.28515625" bestFit="1" customWidth="1"/>
  </cols>
  <sheetData>
    <row r="1" spans="2:11" ht="42" customHeight="1" x14ac:dyDescent="0.25">
      <c r="B1" s="166" t="s">
        <v>179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2:11" ht="18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66" t="s">
        <v>11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ht="36" customHeight="1" x14ac:dyDescent="0.25">
      <c r="B4" s="146"/>
      <c r="C4" s="146"/>
      <c r="D4" s="146"/>
      <c r="E4" s="20"/>
      <c r="F4" s="20"/>
      <c r="G4" s="20"/>
      <c r="H4" s="20"/>
      <c r="I4" s="3"/>
      <c r="J4" s="3"/>
    </row>
    <row r="5" spans="2:11" ht="18" customHeight="1" x14ac:dyDescent="0.25">
      <c r="B5" s="166" t="s">
        <v>57</v>
      </c>
      <c r="C5" s="166"/>
      <c r="D5" s="166"/>
      <c r="E5" s="166"/>
      <c r="F5" s="166"/>
      <c r="G5" s="166"/>
      <c r="H5" s="166"/>
      <c r="I5" s="166"/>
      <c r="J5" s="166"/>
      <c r="K5" s="166"/>
    </row>
    <row r="6" spans="2:11" ht="18" customHeight="1" x14ac:dyDescent="0.25">
      <c r="B6" s="36"/>
      <c r="C6" s="38"/>
      <c r="D6" s="38"/>
      <c r="E6" s="38"/>
      <c r="F6" s="38"/>
      <c r="G6" s="38"/>
      <c r="H6" s="38"/>
      <c r="I6" s="38"/>
      <c r="J6" s="38"/>
    </row>
    <row r="7" spans="2:11" x14ac:dyDescent="0.25">
      <c r="B7" s="165" t="s">
        <v>175</v>
      </c>
      <c r="C7" s="165"/>
      <c r="D7" s="165"/>
      <c r="E7" s="165"/>
      <c r="F7" s="165"/>
      <c r="G7" s="4"/>
      <c r="H7" s="4"/>
      <c r="I7" s="4"/>
      <c r="J7" s="22"/>
    </row>
    <row r="8" spans="2:11" ht="38.25" x14ac:dyDescent="0.25">
      <c r="B8" s="150" t="s">
        <v>6</v>
      </c>
      <c r="C8" s="151"/>
      <c r="D8" s="151"/>
      <c r="E8" s="151"/>
      <c r="F8" s="152"/>
      <c r="G8" s="26" t="s">
        <v>150</v>
      </c>
      <c r="H8" s="1" t="s">
        <v>196</v>
      </c>
      <c r="I8" s="26" t="s">
        <v>152</v>
      </c>
      <c r="J8" s="1" t="s">
        <v>16</v>
      </c>
      <c r="K8" s="1" t="s">
        <v>48</v>
      </c>
    </row>
    <row r="9" spans="2:11" s="29" customFormat="1" ht="11.25" x14ac:dyDescent="0.2">
      <c r="B9" s="153">
        <v>1</v>
      </c>
      <c r="C9" s="153"/>
      <c r="D9" s="153"/>
      <c r="E9" s="153"/>
      <c r="F9" s="154"/>
      <c r="G9" s="28">
        <v>2</v>
      </c>
      <c r="H9" s="27">
        <v>3</v>
      </c>
      <c r="I9" s="27">
        <v>4</v>
      </c>
      <c r="J9" s="27" t="s">
        <v>197</v>
      </c>
      <c r="K9" s="27" t="s">
        <v>198</v>
      </c>
    </row>
    <row r="10" spans="2:11" x14ac:dyDescent="0.25">
      <c r="B10" s="167" t="s">
        <v>0</v>
      </c>
      <c r="C10" s="145"/>
      <c r="D10" s="145"/>
      <c r="E10" s="145"/>
      <c r="F10" s="168"/>
      <c r="G10" s="46">
        <f>SUM(G11:G12)</f>
        <v>873947</v>
      </c>
      <c r="H10" s="46">
        <f t="shared" ref="H10:I10" si="0">SUM(H11:H12)</f>
        <v>1022646</v>
      </c>
      <c r="I10" s="46">
        <f t="shared" si="0"/>
        <v>1069909</v>
      </c>
      <c r="J10" s="46">
        <f t="shared" ref="J10:J16" si="1">I10/G10*100</f>
        <v>122.42264118991197</v>
      </c>
      <c r="K10" s="46">
        <f>I10/H10*100</f>
        <v>104.62163837730749</v>
      </c>
    </row>
    <row r="11" spans="2:11" x14ac:dyDescent="0.25">
      <c r="B11" s="155" t="s">
        <v>51</v>
      </c>
      <c r="C11" s="156"/>
      <c r="D11" s="156"/>
      <c r="E11" s="156"/>
      <c r="F11" s="163"/>
      <c r="G11" s="44">
        <v>873947</v>
      </c>
      <c r="H11" s="45">
        <v>1022646</v>
      </c>
      <c r="I11" s="45">
        <v>1069909</v>
      </c>
      <c r="J11" s="47">
        <f t="shared" si="1"/>
        <v>122.42264118991197</v>
      </c>
      <c r="K11" s="46">
        <f t="shared" ref="K11:K16" si="2">I11/H11*100</f>
        <v>104.62163837730749</v>
      </c>
    </row>
    <row r="12" spans="2:11" x14ac:dyDescent="0.25">
      <c r="B12" s="169" t="s">
        <v>56</v>
      </c>
      <c r="C12" s="163"/>
      <c r="D12" s="163"/>
      <c r="E12" s="163"/>
      <c r="F12" s="163"/>
      <c r="G12" s="44">
        <v>0</v>
      </c>
      <c r="H12" s="45">
        <v>0</v>
      </c>
      <c r="I12" s="45">
        <v>0</v>
      </c>
      <c r="J12" s="47" t="e">
        <f t="shared" si="1"/>
        <v>#DIV/0!</v>
      </c>
      <c r="K12" s="46" t="e">
        <f t="shared" si="2"/>
        <v>#DIV/0!</v>
      </c>
    </row>
    <row r="13" spans="2:11" x14ac:dyDescent="0.25">
      <c r="B13" s="23" t="s">
        <v>1</v>
      </c>
      <c r="C13" s="37"/>
      <c r="D13" s="37"/>
      <c r="E13" s="37"/>
      <c r="F13" s="37"/>
      <c r="G13" s="46">
        <f>SUM(G14:G15)</f>
        <v>898847</v>
      </c>
      <c r="H13" s="46">
        <f t="shared" ref="H13:I13" si="3">SUM(H14:H15)</f>
        <v>1025238</v>
      </c>
      <c r="I13" s="46">
        <f t="shared" si="3"/>
        <v>1061922</v>
      </c>
      <c r="J13" s="46">
        <f t="shared" si="1"/>
        <v>118.14268724265642</v>
      </c>
      <c r="K13" s="46">
        <f t="shared" si="2"/>
        <v>103.57809601282824</v>
      </c>
    </row>
    <row r="14" spans="2:11" x14ac:dyDescent="0.25">
      <c r="B14" s="161" t="s">
        <v>52</v>
      </c>
      <c r="C14" s="156"/>
      <c r="D14" s="156"/>
      <c r="E14" s="156"/>
      <c r="F14" s="156"/>
      <c r="G14" s="47">
        <v>868627</v>
      </c>
      <c r="H14" s="47">
        <v>987332</v>
      </c>
      <c r="I14" s="47">
        <v>1004630</v>
      </c>
      <c r="J14" s="47">
        <f t="shared" si="1"/>
        <v>115.65723837734726</v>
      </c>
      <c r="K14" s="46">
        <f t="shared" si="2"/>
        <v>101.75199426332784</v>
      </c>
    </row>
    <row r="15" spans="2:11" x14ac:dyDescent="0.25">
      <c r="B15" s="162" t="s">
        <v>53</v>
      </c>
      <c r="C15" s="163"/>
      <c r="D15" s="163"/>
      <c r="E15" s="163"/>
      <c r="F15" s="163"/>
      <c r="G15" s="45">
        <v>30220</v>
      </c>
      <c r="H15" s="45">
        <v>37906</v>
      </c>
      <c r="I15" s="45">
        <v>57292</v>
      </c>
      <c r="J15" s="47">
        <f t="shared" si="1"/>
        <v>189.58305757776307</v>
      </c>
      <c r="K15" s="46">
        <f t="shared" si="2"/>
        <v>151.14229937213105</v>
      </c>
    </row>
    <row r="16" spans="2:11" x14ac:dyDescent="0.25">
      <c r="B16" s="144" t="s">
        <v>173</v>
      </c>
      <c r="C16" s="145"/>
      <c r="D16" s="145"/>
      <c r="E16" s="145"/>
      <c r="F16" s="145"/>
      <c r="G16" s="46">
        <f>G10-G13</f>
        <v>-24900</v>
      </c>
      <c r="H16" s="46">
        <f t="shared" ref="H16:I16" si="4">H10-H13</f>
        <v>-2592</v>
      </c>
      <c r="I16" s="46">
        <f t="shared" si="4"/>
        <v>7987</v>
      </c>
      <c r="J16" s="46">
        <f t="shared" si="1"/>
        <v>-32.076305220883533</v>
      </c>
      <c r="K16" s="46">
        <f t="shared" si="2"/>
        <v>-308.14043209876542</v>
      </c>
    </row>
    <row r="17" spans="1:42" ht="18" x14ac:dyDescent="0.25">
      <c r="B17" s="20"/>
      <c r="C17" s="18"/>
      <c r="D17" s="18"/>
      <c r="E17" s="18"/>
      <c r="F17" s="18"/>
      <c r="G17" s="18"/>
      <c r="H17" s="18"/>
      <c r="I17" s="19"/>
      <c r="J17" s="19"/>
      <c r="K17" s="19"/>
    </row>
    <row r="18" spans="1:42" ht="18" customHeight="1" x14ac:dyDescent="0.25">
      <c r="B18" s="165" t="s">
        <v>176</v>
      </c>
      <c r="C18" s="165"/>
      <c r="D18" s="165"/>
      <c r="E18" s="165"/>
      <c r="F18" s="165"/>
      <c r="G18" s="18"/>
      <c r="H18" s="18"/>
      <c r="I18" s="19"/>
      <c r="J18" s="19"/>
      <c r="K18" s="19"/>
    </row>
    <row r="19" spans="1:42" ht="38.25" x14ac:dyDescent="0.25">
      <c r="B19" s="150" t="s">
        <v>6</v>
      </c>
      <c r="C19" s="151"/>
      <c r="D19" s="151"/>
      <c r="E19" s="151"/>
      <c r="F19" s="152"/>
      <c r="G19" s="26" t="s">
        <v>150</v>
      </c>
      <c r="H19" s="1" t="s">
        <v>196</v>
      </c>
      <c r="I19" s="26" t="s">
        <v>152</v>
      </c>
      <c r="J19" s="1" t="s">
        <v>16</v>
      </c>
      <c r="K19" s="1" t="s">
        <v>48</v>
      </c>
    </row>
    <row r="20" spans="1:42" s="29" customFormat="1" x14ac:dyDescent="0.25">
      <c r="B20" s="153">
        <v>1</v>
      </c>
      <c r="C20" s="153"/>
      <c r="D20" s="153"/>
      <c r="E20" s="153"/>
      <c r="F20" s="154"/>
      <c r="G20" s="28">
        <v>2</v>
      </c>
      <c r="H20" s="27">
        <v>3</v>
      </c>
      <c r="I20" s="27">
        <v>4</v>
      </c>
      <c r="J20" s="27" t="s">
        <v>197</v>
      </c>
      <c r="K20" s="27" t="s">
        <v>198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5.75" customHeight="1" x14ac:dyDescent="0.25">
      <c r="A21" s="29"/>
      <c r="B21" s="155" t="s">
        <v>54</v>
      </c>
      <c r="C21" s="157"/>
      <c r="D21" s="157"/>
      <c r="E21" s="157"/>
      <c r="F21" s="158"/>
      <c r="G21" s="21"/>
      <c r="H21" s="21"/>
      <c r="I21" s="21"/>
      <c r="J21" s="47" t="e">
        <f t="shared" ref="J21:J23" si="5">I21/G21*100</f>
        <v>#DIV/0!</v>
      </c>
      <c r="K21" s="47" t="e">
        <f t="shared" ref="K21:K23" si="6">I21/H21*100</f>
        <v>#DIV/0!</v>
      </c>
    </row>
    <row r="22" spans="1:42" x14ac:dyDescent="0.25">
      <c r="A22" s="29"/>
      <c r="B22" s="155" t="s">
        <v>55</v>
      </c>
      <c r="C22" s="156"/>
      <c r="D22" s="156"/>
      <c r="E22" s="156"/>
      <c r="F22" s="156"/>
      <c r="G22" s="21"/>
      <c r="H22" s="21"/>
      <c r="I22" s="21"/>
      <c r="J22" s="47" t="e">
        <f t="shared" si="5"/>
        <v>#DIV/0!</v>
      </c>
      <c r="K22" s="47" t="e">
        <f t="shared" si="6"/>
        <v>#DIV/0!</v>
      </c>
    </row>
    <row r="23" spans="1:42" x14ac:dyDescent="0.25">
      <c r="A23" s="29"/>
      <c r="B23" s="155" t="s">
        <v>174</v>
      </c>
      <c r="C23" s="157"/>
      <c r="D23" s="157"/>
      <c r="E23" s="157"/>
      <c r="F23" s="158"/>
      <c r="G23" s="21"/>
      <c r="H23" s="21"/>
      <c r="I23" s="21"/>
      <c r="J23" s="47" t="e">
        <f t="shared" si="5"/>
        <v>#DIV/0!</v>
      </c>
      <c r="K23" s="47" t="e">
        <f t="shared" si="6"/>
        <v>#DIV/0!</v>
      </c>
    </row>
    <row r="24" spans="1:42" s="39" customFormat="1" ht="27.75" customHeight="1" x14ac:dyDescent="0.25">
      <c r="A24" s="29"/>
      <c r="B24" s="147" t="s">
        <v>177</v>
      </c>
      <c r="C24" s="148"/>
      <c r="D24" s="148"/>
      <c r="E24" s="148"/>
      <c r="F24" s="149"/>
      <c r="G24" s="46">
        <v>0</v>
      </c>
      <c r="H24" s="46">
        <v>0</v>
      </c>
      <c r="I24" s="46">
        <v>0</v>
      </c>
      <c r="J24" s="46" t="e">
        <f>I24/G24*100</f>
        <v>#DIV/0!</v>
      </c>
      <c r="K24" s="46" t="e">
        <f>I24/H24*100</f>
        <v>#DIV/0!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39" customFormat="1" ht="25.5" customHeight="1" x14ac:dyDescent="0.25">
      <c r="A25" s="29"/>
      <c r="B25" s="147" t="s">
        <v>178</v>
      </c>
      <c r="C25" s="148"/>
      <c r="D25" s="148"/>
      <c r="E25" s="148"/>
      <c r="F25" s="149"/>
      <c r="G25" s="46">
        <f>G16+G24</f>
        <v>-24900</v>
      </c>
      <c r="H25" s="46">
        <v>-2592</v>
      </c>
      <c r="I25" s="46">
        <v>7987</v>
      </c>
      <c r="J25" s="46">
        <f>I25/G25*100</f>
        <v>-32.076305220883533</v>
      </c>
      <c r="K25" s="46">
        <f>I25/H25*100</f>
        <v>-308.14043209876542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5" customHeight="1" x14ac:dyDescent="0.25">
      <c r="B26" s="85"/>
      <c r="C26" s="86"/>
      <c r="D26" s="86"/>
      <c r="E26" s="86"/>
      <c r="F26" s="86"/>
      <c r="G26" s="87"/>
      <c r="H26" s="87"/>
      <c r="I26" s="87"/>
      <c r="J26" s="87"/>
      <c r="K26" s="87"/>
    </row>
    <row r="27" spans="1:42" ht="15.75" x14ac:dyDescent="0.25">
      <c r="B27" s="15"/>
      <c r="C27" s="16"/>
      <c r="D27" s="16"/>
      <c r="E27" s="16"/>
      <c r="F27" s="16"/>
      <c r="G27" s="17"/>
      <c r="H27" s="17"/>
      <c r="I27" s="17"/>
      <c r="J27" s="17"/>
    </row>
    <row r="28" spans="1:42" ht="15" customHeight="1" x14ac:dyDescent="0.25">
      <c r="B28" s="159" t="s">
        <v>64</v>
      </c>
      <c r="C28" s="159"/>
      <c r="D28" s="159"/>
      <c r="E28" s="159"/>
      <c r="F28" s="159"/>
      <c r="G28" s="159"/>
      <c r="H28" s="159"/>
      <c r="I28" s="159"/>
      <c r="J28" s="159"/>
      <c r="K28" s="159"/>
    </row>
    <row r="29" spans="1:42" ht="15.75" x14ac:dyDescent="0.25">
      <c r="B29" s="15"/>
      <c r="C29" s="16"/>
      <c r="D29" s="16"/>
      <c r="E29" s="16"/>
      <c r="F29" s="16"/>
      <c r="G29" s="17"/>
      <c r="H29" s="17"/>
      <c r="I29" s="17"/>
      <c r="J29" s="17"/>
    </row>
    <row r="30" spans="1:42" ht="30.75" customHeight="1" x14ac:dyDescent="0.25">
      <c r="B30" s="164" t="s">
        <v>151</v>
      </c>
      <c r="C30" s="164"/>
      <c r="D30" s="164"/>
      <c r="E30" s="164"/>
      <c r="F30" s="164"/>
      <c r="G30" s="164"/>
      <c r="H30" s="164"/>
      <c r="I30" s="164"/>
      <c r="J30" s="164"/>
      <c r="K30" s="164"/>
    </row>
    <row r="31" spans="1:42" x14ac:dyDescent="0.25">
      <c r="B31" s="35"/>
      <c r="C31" s="35"/>
      <c r="D31" s="35"/>
      <c r="E31" s="35"/>
      <c r="F31" s="35"/>
      <c r="G31" s="35"/>
      <c r="H31" s="35"/>
      <c r="I31" s="35"/>
      <c r="J31" s="35"/>
    </row>
    <row r="32" spans="1:42" x14ac:dyDescent="0.25">
      <c r="B32" s="164" t="s">
        <v>60</v>
      </c>
      <c r="C32" s="164"/>
      <c r="D32" s="164"/>
      <c r="E32" s="164"/>
      <c r="F32" s="164"/>
      <c r="G32" s="164"/>
      <c r="H32" s="164"/>
      <c r="I32" s="164"/>
      <c r="J32" s="164"/>
      <c r="K32" s="164"/>
    </row>
    <row r="33" spans="2:11" ht="39.75" customHeight="1" x14ac:dyDescent="0.25">
      <c r="B33" s="164"/>
      <c r="C33" s="164"/>
      <c r="D33" s="164"/>
      <c r="E33" s="164"/>
      <c r="F33" s="164"/>
      <c r="G33" s="164"/>
      <c r="H33" s="164"/>
      <c r="I33" s="164"/>
      <c r="J33" s="164"/>
      <c r="K33" s="164"/>
    </row>
    <row r="34" spans="2:11" x14ac:dyDescent="0.25">
      <c r="B34" s="160"/>
      <c r="C34" s="160"/>
      <c r="D34" s="160"/>
      <c r="E34" s="160"/>
      <c r="F34" s="160"/>
      <c r="G34" s="160"/>
      <c r="H34" s="160"/>
      <c r="I34" s="160"/>
      <c r="J34" s="160"/>
    </row>
    <row r="35" spans="2:11" x14ac:dyDescent="0.25">
      <c r="B35" s="143" t="s">
        <v>65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x14ac:dyDescent="0.25"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8" spans="2:11" x14ac:dyDescent="0.25">
      <c r="B38" t="s">
        <v>204</v>
      </c>
    </row>
    <row r="40" spans="2:11" x14ac:dyDescent="0.25">
      <c r="B40" t="s">
        <v>205</v>
      </c>
      <c r="H40" t="s">
        <v>207</v>
      </c>
    </row>
    <row r="41" spans="2:11" x14ac:dyDescent="0.25">
      <c r="B41" t="s">
        <v>206</v>
      </c>
      <c r="H41" t="s">
        <v>208</v>
      </c>
    </row>
  </sheetData>
  <mergeCells count="27">
    <mergeCell ref="B32:K33"/>
    <mergeCell ref="B18:F18"/>
    <mergeCell ref="B1:K1"/>
    <mergeCell ref="B3:K3"/>
    <mergeCell ref="B5:K5"/>
    <mergeCell ref="B9:F9"/>
    <mergeCell ref="B10:F10"/>
    <mergeCell ref="B11:F11"/>
    <mergeCell ref="B7:F7"/>
    <mergeCell ref="B8:F8"/>
    <mergeCell ref="B12:F12"/>
    <mergeCell ref="B35:K36"/>
    <mergeCell ref="B16:F16"/>
    <mergeCell ref="B4:D4"/>
    <mergeCell ref="B24:F24"/>
    <mergeCell ref="B19:F19"/>
    <mergeCell ref="B20:F20"/>
    <mergeCell ref="B22:F22"/>
    <mergeCell ref="B21:F21"/>
    <mergeCell ref="B28:K28"/>
    <mergeCell ref="B23:F23"/>
    <mergeCell ref="B25:F25"/>
    <mergeCell ref="B34:F34"/>
    <mergeCell ref="G34:J34"/>
    <mergeCell ref="B14:F14"/>
    <mergeCell ref="B15:F15"/>
    <mergeCell ref="B30:K30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15"/>
  <sheetViews>
    <sheetView topLeftCell="D2" zoomScale="120" zoomScaleNormal="120" workbookViewId="0">
      <selection activeCell="I37" sqref="I37"/>
    </sheetView>
  </sheetViews>
  <sheetFormatPr defaultRowHeight="15" x14ac:dyDescent="0.25"/>
  <cols>
    <col min="2" max="2" width="2" bestFit="1" customWidth="1"/>
    <col min="3" max="3" width="7.5703125" bestFit="1" customWidth="1"/>
    <col min="4" max="4" width="9.5703125" customWidth="1"/>
    <col min="5" max="5" width="48.28515625" customWidth="1"/>
    <col min="6" max="6" width="25.7109375" customWidth="1"/>
    <col min="7" max="7" width="18.85546875" customWidth="1"/>
    <col min="8" max="8" width="24.28515625" bestFit="1" customWidth="1"/>
    <col min="9" max="9" width="12" customWidth="1"/>
    <col min="10" max="10" width="12.7109375" customWidth="1"/>
  </cols>
  <sheetData>
    <row r="1" spans="2:10" ht="18" customHeight="1" x14ac:dyDescent="0.25">
      <c r="B1" s="2"/>
      <c r="C1" s="2"/>
      <c r="D1" s="20"/>
      <c r="E1" s="2"/>
      <c r="F1" s="2"/>
      <c r="G1" s="2"/>
      <c r="H1" s="2"/>
      <c r="I1" s="2"/>
    </row>
    <row r="2" spans="2:10" ht="15.75" customHeight="1" x14ac:dyDescent="0.25">
      <c r="B2" s="166" t="s">
        <v>11</v>
      </c>
      <c r="C2" s="166"/>
      <c r="D2" s="166"/>
      <c r="E2" s="166"/>
      <c r="F2" s="166"/>
      <c r="G2" s="166"/>
      <c r="H2" s="166"/>
      <c r="I2" s="166"/>
      <c r="J2" s="166"/>
    </row>
    <row r="3" spans="2:10" ht="18" x14ac:dyDescent="0.25">
      <c r="B3" s="2"/>
      <c r="C3" s="2"/>
      <c r="D3" s="20"/>
      <c r="E3" s="2"/>
      <c r="F3" s="2"/>
      <c r="G3" s="2"/>
      <c r="H3" s="3"/>
      <c r="I3" s="3"/>
    </row>
    <row r="4" spans="2:10" ht="18" customHeight="1" x14ac:dyDescent="0.25">
      <c r="B4" s="166" t="s">
        <v>61</v>
      </c>
      <c r="C4" s="166"/>
      <c r="D4" s="166"/>
      <c r="E4" s="166"/>
      <c r="F4" s="166"/>
      <c r="G4" s="166"/>
      <c r="H4" s="166"/>
      <c r="I4" s="166"/>
      <c r="J4" s="166"/>
    </row>
    <row r="5" spans="2:10" ht="18" x14ac:dyDescent="0.25">
      <c r="B5" s="2"/>
      <c r="C5" s="2"/>
      <c r="D5" s="20"/>
      <c r="E5" s="2"/>
      <c r="F5" s="2"/>
      <c r="G5" s="2"/>
      <c r="H5" s="3"/>
      <c r="I5" s="3"/>
    </row>
    <row r="6" spans="2:10" ht="15.75" customHeight="1" x14ac:dyDescent="0.25">
      <c r="B6" s="166" t="s">
        <v>17</v>
      </c>
      <c r="C6" s="166"/>
      <c r="D6" s="166"/>
      <c r="E6" s="166"/>
      <c r="F6" s="166"/>
      <c r="G6" s="166"/>
      <c r="H6" s="166"/>
      <c r="I6" s="166"/>
      <c r="J6" s="166"/>
    </row>
    <row r="7" spans="2:10" ht="15.75" customHeight="1" x14ac:dyDescent="0.25">
      <c r="B7" s="81"/>
      <c r="C7" s="81"/>
      <c r="D7" s="81"/>
      <c r="E7" s="81"/>
      <c r="F7" s="81"/>
      <c r="G7" s="81"/>
      <c r="H7" s="81"/>
      <c r="I7" s="81"/>
      <c r="J7" s="81"/>
    </row>
    <row r="8" spans="2:10" x14ac:dyDescent="0.25">
      <c r="B8" s="176" t="s">
        <v>168</v>
      </c>
      <c r="C8" s="176"/>
      <c r="D8" s="176"/>
      <c r="E8" s="176"/>
      <c r="F8" s="176"/>
      <c r="G8" s="176"/>
      <c r="H8" s="176"/>
      <c r="I8" s="176"/>
      <c r="J8" s="176"/>
    </row>
    <row r="9" spans="2:10" ht="38.25" customHeight="1" x14ac:dyDescent="0.25">
      <c r="B9" s="170" t="s">
        <v>165</v>
      </c>
      <c r="C9" s="171"/>
      <c r="D9" s="171"/>
      <c r="E9" s="40" t="s">
        <v>166</v>
      </c>
      <c r="F9" s="40" t="s">
        <v>150</v>
      </c>
      <c r="G9" s="40" t="s">
        <v>196</v>
      </c>
      <c r="H9" s="40" t="s">
        <v>152</v>
      </c>
      <c r="I9" s="40" t="s">
        <v>16</v>
      </c>
      <c r="J9" s="40" t="s">
        <v>48</v>
      </c>
    </row>
    <row r="10" spans="2:10" ht="30" customHeight="1" x14ac:dyDescent="0.25">
      <c r="B10" s="170">
        <v>1</v>
      </c>
      <c r="C10" s="171"/>
      <c r="D10" s="171"/>
      <c r="E10" s="172"/>
      <c r="F10" s="40">
        <v>2</v>
      </c>
      <c r="G10" s="40">
        <v>3</v>
      </c>
      <c r="H10" s="40">
        <v>4</v>
      </c>
      <c r="I10" s="40" t="s">
        <v>197</v>
      </c>
      <c r="J10" s="40" t="s">
        <v>198</v>
      </c>
    </row>
    <row r="11" spans="2:10" x14ac:dyDescent="0.25">
      <c r="B11" s="7"/>
      <c r="C11" s="7"/>
      <c r="D11" s="7"/>
      <c r="E11" s="7" t="s">
        <v>20</v>
      </c>
      <c r="F11" s="59">
        <v>873947</v>
      </c>
      <c r="G11" s="59">
        <v>1022646</v>
      </c>
      <c r="H11" s="89">
        <f>H12</f>
        <v>1069909</v>
      </c>
      <c r="I11" s="89">
        <f t="shared" ref="I11:I22" si="0">H11/F11*100</f>
        <v>122.42264118991197</v>
      </c>
      <c r="J11" s="89">
        <f>H11/G11*100</f>
        <v>104.62163837730749</v>
      </c>
    </row>
    <row r="12" spans="2:10" ht="15.75" customHeight="1" x14ac:dyDescent="0.25">
      <c r="B12" s="7">
        <v>6</v>
      </c>
      <c r="C12" s="7"/>
      <c r="D12" s="7"/>
      <c r="E12" s="7" t="s">
        <v>2</v>
      </c>
      <c r="F12" s="59">
        <v>873947</v>
      </c>
      <c r="G12" s="59">
        <v>1022646</v>
      </c>
      <c r="H12" s="59">
        <v>1069909</v>
      </c>
      <c r="I12" s="89">
        <f t="shared" si="0"/>
        <v>122.42264118991197</v>
      </c>
      <c r="J12" s="89">
        <f t="shared" ref="J12:J38" si="1">H12/G12*100</f>
        <v>104.62163837730749</v>
      </c>
    </row>
    <row r="13" spans="2:10" ht="25.5" x14ac:dyDescent="0.25">
      <c r="B13" s="12"/>
      <c r="C13" s="12">
        <v>63</v>
      </c>
      <c r="D13" s="12"/>
      <c r="E13" s="12" t="s">
        <v>21</v>
      </c>
      <c r="F13" s="48">
        <f>F14</f>
        <v>758919</v>
      </c>
      <c r="G13" s="48">
        <v>931732</v>
      </c>
      <c r="H13" s="88">
        <v>903924</v>
      </c>
      <c r="I13" s="88">
        <f t="shared" si="0"/>
        <v>119.10678214671131</v>
      </c>
      <c r="J13" s="88">
        <f t="shared" si="1"/>
        <v>97.015450794863753</v>
      </c>
    </row>
    <row r="14" spans="2:10" ht="25.5" x14ac:dyDescent="0.25">
      <c r="B14" s="7"/>
      <c r="C14" s="12">
        <v>636</v>
      </c>
      <c r="D14" s="12"/>
      <c r="E14" s="12" t="s">
        <v>66</v>
      </c>
      <c r="F14" s="48">
        <v>758919</v>
      </c>
      <c r="G14" s="48"/>
      <c r="H14" s="88">
        <v>855903</v>
      </c>
      <c r="I14" s="88">
        <f t="shared" si="0"/>
        <v>112.77922940392848</v>
      </c>
      <c r="J14" s="88" t="e">
        <f t="shared" si="1"/>
        <v>#DIV/0!</v>
      </c>
    </row>
    <row r="15" spans="2:10" ht="25.5" x14ac:dyDescent="0.25">
      <c r="B15" s="7"/>
      <c r="C15" s="12">
        <v>6361</v>
      </c>
      <c r="D15" s="12"/>
      <c r="E15" s="12" t="s">
        <v>67</v>
      </c>
      <c r="F15" s="48">
        <v>756389</v>
      </c>
      <c r="G15" s="48"/>
      <c r="H15" s="88">
        <v>841948</v>
      </c>
      <c r="I15" s="88">
        <f t="shared" si="0"/>
        <v>111.31150770304698</v>
      </c>
      <c r="J15" s="88" t="e">
        <f t="shared" si="1"/>
        <v>#DIV/0!</v>
      </c>
    </row>
    <row r="16" spans="2:10" ht="25.5" x14ac:dyDescent="0.25">
      <c r="B16" s="7"/>
      <c r="C16" s="12">
        <v>6362</v>
      </c>
      <c r="D16" s="12"/>
      <c r="E16" s="12" t="s">
        <v>153</v>
      </c>
      <c r="F16" s="48">
        <v>2530</v>
      </c>
      <c r="G16" s="48"/>
      <c r="H16" s="88">
        <v>13955</v>
      </c>
      <c r="I16" s="88">
        <f t="shared" si="0"/>
        <v>551.58102766798413</v>
      </c>
      <c r="J16" s="88" t="e">
        <f t="shared" si="1"/>
        <v>#DIV/0!</v>
      </c>
    </row>
    <row r="17" spans="2:10" x14ac:dyDescent="0.25">
      <c r="B17" s="7"/>
      <c r="C17" s="12">
        <v>638</v>
      </c>
      <c r="D17" s="12"/>
      <c r="E17" s="12" t="s">
        <v>68</v>
      </c>
      <c r="F17" s="48">
        <f>F18</f>
        <v>0</v>
      </c>
      <c r="G17" s="48"/>
      <c r="H17" s="88">
        <v>48021</v>
      </c>
      <c r="I17" s="88" t="e">
        <f t="shared" si="0"/>
        <v>#DIV/0!</v>
      </c>
      <c r="J17" s="88" t="e">
        <f t="shared" si="1"/>
        <v>#DIV/0!</v>
      </c>
    </row>
    <row r="18" spans="2:10" x14ac:dyDescent="0.25">
      <c r="B18" s="7"/>
      <c r="C18" s="12">
        <v>6381</v>
      </c>
      <c r="D18" s="12"/>
      <c r="E18" s="12" t="s">
        <v>69</v>
      </c>
      <c r="F18" s="48">
        <v>0</v>
      </c>
      <c r="G18" s="48"/>
      <c r="H18" s="88">
        <v>48021</v>
      </c>
      <c r="I18" s="88" t="e">
        <f t="shared" si="0"/>
        <v>#DIV/0!</v>
      </c>
      <c r="J18" s="88" t="e">
        <f t="shared" si="1"/>
        <v>#DIV/0!</v>
      </c>
    </row>
    <row r="19" spans="2:10" ht="25.5" x14ac:dyDescent="0.25">
      <c r="B19" s="7"/>
      <c r="C19" s="12">
        <v>639</v>
      </c>
      <c r="D19" s="12"/>
      <c r="E19" s="12" t="s">
        <v>180</v>
      </c>
      <c r="F19" s="48">
        <v>0</v>
      </c>
      <c r="G19" s="48"/>
      <c r="H19" s="88">
        <v>0</v>
      </c>
      <c r="I19" s="88" t="e">
        <f t="shared" si="0"/>
        <v>#DIV/0!</v>
      </c>
      <c r="J19" s="88" t="e">
        <f t="shared" si="1"/>
        <v>#DIV/0!</v>
      </c>
    </row>
    <row r="20" spans="2:10" ht="25.5" x14ac:dyDescent="0.25">
      <c r="B20" s="7"/>
      <c r="C20" s="12">
        <v>6391</v>
      </c>
      <c r="D20" s="12"/>
      <c r="E20" s="12" t="s">
        <v>181</v>
      </c>
      <c r="F20" s="48">
        <v>0</v>
      </c>
      <c r="G20" s="48"/>
      <c r="H20" s="88">
        <v>0</v>
      </c>
      <c r="I20" s="88" t="e">
        <f t="shared" si="0"/>
        <v>#DIV/0!</v>
      </c>
      <c r="J20" s="88" t="e">
        <f t="shared" si="1"/>
        <v>#DIV/0!</v>
      </c>
    </row>
    <row r="21" spans="2:10" ht="25.5" x14ac:dyDescent="0.25">
      <c r="B21" s="7"/>
      <c r="C21" s="12">
        <v>6392</v>
      </c>
      <c r="D21" s="12"/>
      <c r="E21" s="12" t="s">
        <v>182</v>
      </c>
      <c r="F21" s="48">
        <v>0</v>
      </c>
      <c r="G21" s="48"/>
      <c r="H21" s="88">
        <v>0</v>
      </c>
      <c r="I21" s="88" t="e">
        <f t="shared" si="0"/>
        <v>#DIV/0!</v>
      </c>
      <c r="J21" s="88" t="e">
        <f t="shared" si="1"/>
        <v>#DIV/0!</v>
      </c>
    </row>
    <row r="22" spans="2:10" ht="25.5" x14ac:dyDescent="0.25">
      <c r="B22" s="7"/>
      <c r="C22" s="12">
        <v>6393</v>
      </c>
      <c r="D22" s="12"/>
      <c r="E22" s="12" t="s">
        <v>183</v>
      </c>
      <c r="F22" s="48">
        <v>0</v>
      </c>
      <c r="G22" s="48"/>
      <c r="H22" s="88">
        <v>0</v>
      </c>
      <c r="I22" s="88" t="e">
        <f t="shared" si="0"/>
        <v>#DIV/0!</v>
      </c>
      <c r="J22" s="88" t="e">
        <f t="shared" si="1"/>
        <v>#DIV/0!</v>
      </c>
    </row>
    <row r="23" spans="2:10" x14ac:dyDescent="0.25">
      <c r="B23" s="7"/>
      <c r="C23" s="12">
        <v>64</v>
      </c>
      <c r="D23" s="12"/>
      <c r="E23" s="12" t="s">
        <v>70</v>
      </c>
      <c r="F23" s="48">
        <f>F24</f>
        <v>0</v>
      </c>
      <c r="G23" s="48"/>
      <c r="H23" s="88">
        <v>6</v>
      </c>
      <c r="I23" s="88" t="e">
        <f>H23/F23*100</f>
        <v>#DIV/0!</v>
      </c>
      <c r="J23" s="88" t="e">
        <f t="shared" si="1"/>
        <v>#DIV/0!</v>
      </c>
    </row>
    <row r="24" spans="2:10" x14ac:dyDescent="0.25">
      <c r="B24" s="7"/>
      <c r="C24" s="12">
        <v>641</v>
      </c>
      <c r="D24" s="12"/>
      <c r="E24" s="12" t="s">
        <v>71</v>
      </c>
      <c r="F24" s="48">
        <v>0</v>
      </c>
      <c r="G24" s="48"/>
      <c r="H24" s="88">
        <v>6</v>
      </c>
      <c r="I24" s="88" t="e">
        <f>H24/F24*100</f>
        <v>#DIV/0!</v>
      </c>
      <c r="J24" s="88" t="e">
        <f t="shared" si="1"/>
        <v>#DIV/0!</v>
      </c>
    </row>
    <row r="25" spans="2:10" x14ac:dyDescent="0.25">
      <c r="B25" s="7"/>
      <c r="C25" s="12">
        <v>6413</v>
      </c>
      <c r="D25" s="12"/>
      <c r="E25" s="12" t="s">
        <v>72</v>
      </c>
      <c r="F25" s="48">
        <v>0</v>
      </c>
      <c r="G25" s="48"/>
      <c r="H25" s="88">
        <v>6</v>
      </c>
      <c r="I25" s="88" t="e">
        <f>H25/F25*100</f>
        <v>#DIV/0!</v>
      </c>
      <c r="J25" s="88" t="e">
        <f t="shared" si="1"/>
        <v>#DIV/0!</v>
      </c>
    </row>
    <row r="26" spans="2:10" ht="25.5" x14ac:dyDescent="0.25">
      <c r="B26" s="7"/>
      <c r="C26" s="12">
        <v>65</v>
      </c>
      <c r="D26" s="12"/>
      <c r="E26" s="12" t="s">
        <v>73</v>
      </c>
      <c r="F26" s="48">
        <f>F27</f>
        <v>7592</v>
      </c>
      <c r="G26" s="48">
        <v>7000</v>
      </c>
      <c r="H26" s="88">
        <v>11516</v>
      </c>
      <c r="I26" s="88">
        <f t="shared" ref="I26:I28" si="2">H26/F26*100</f>
        <v>151.68598524762908</v>
      </c>
      <c r="J26" s="88">
        <f t="shared" si="1"/>
        <v>164.51428571428573</v>
      </c>
    </row>
    <row r="27" spans="2:10" x14ac:dyDescent="0.25">
      <c r="B27" s="7"/>
      <c r="C27" s="12">
        <v>652</v>
      </c>
      <c r="D27" s="12"/>
      <c r="E27" s="12" t="s">
        <v>74</v>
      </c>
      <c r="F27" s="48">
        <f>F28</f>
        <v>7592</v>
      </c>
      <c r="G27" s="48"/>
      <c r="H27" s="88">
        <v>11516</v>
      </c>
      <c r="I27" s="88">
        <f t="shared" si="2"/>
        <v>151.68598524762908</v>
      </c>
      <c r="J27" s="88" t="e">
        <f t="shared" si="1"/>
        <v>#DIV/0!</v>
      </c>
    </row>
    <row r="28" spans="2:10" x14ac:dyDescent="0.25">
      <c r="B28" s="7"/>
      <c r="C28" s="12">
        <v>6526</v>
      </c>
      <c r="D28" s="12"/>
      <c r="E28" s="12" t="s">
        <v>75</v>
      </c>
      <c r="F28" s="48">
        <v>7592</v>
      </c>
      <c r="G28" s="48"/>
      <c r="H28" s="88">
        <v>11516</v>
      </c>
      <c r="I28" s="88">
        <f t="shared" si="2"/>
        <v>151.68598524762908</v>
      </c>
      <c r="J28" s="88" t="e">
        <f t="shared" si="1"/>
        <v>#DIV/0!</v>
      </c>
    </row>
    <row r="29" spans="2:10" ht="38.25" x14ac:dyDescent="0.25">
      <c r="B29" s="7"/>
      <c r="C29" s="12">
        <v>66</v>
      </c>
      <c r="D29" s="12"/>
      <c r="E29" s="12" t="s">
        <v>76</v>
      </c>
      <c r="F29" s="48">
        <f>F30+F32</f>
        <v>18480</v>
      </c>
      <c r="G29" s="48">
        <v>1750</v>
      </c>
      <c r="H29" s="88">
        <v>2150</v>
      </c>
      <c r="I29" s="88">
        <f t="shared" ref="I29:I38" si="3">H29/F29*100</f>
        <v>11.634199134199134</v>
      </c>
      <c r="J29" s="88">
        <f t="shared" si="1"/>
        <v>122.85714285714286</v>
      </c>
    </row>
    <row r="30" spans="2:10" x14ac:dyDescent="0.25">
      <c r="B30" s="7"/>
      <c r="C30" s="12">
        <v>661</v>
      </c>
      <c r="D30" s="12"/>
      <c r="E30" s="12" t="s">
        <v>22</v>
      </c>
      <c r="F30" s="48">
        <v>613</v>
      </c>
      <c r="G30" s="48"/>
      <c r="H30" s="88">
        <v>1196</v>
      </c>
      <c r="I30" s="88">
        <f t="shared" si="3"/>
        <v>195.10603588907014</v>
      </c>
      <c r="J30" s="88" t="e">
        <f t="shared" si="1"/>
        <v>#DIV/0!</v>
      </c>
    </row>
    <row r="31" spans="2:10" x14ac:dyDescent="0.25">
      <c r="B31" s="7"/>
      <c r="C31" s="12">
        <v>6615</v>
      </c>
      <c r="D31" s="12"/>
      <c r="E31" s="12" t="s">
        <v>77</v>
      </c>
      <c r="F31" s="48">
        <v>613</v>
      </c>
      <c r="G31" s="48"/>
      <c r="H31" s="88">
        <v>1196</v>
      </c>
      <c r="I31" s="88">
        <f t="shared" si="3"/>
        <v>195.10603588907014</v>
      </c>
      <c r="J31" s="88" t="e">
        <f t="shared" si="1"/>
        <v>#DIV/0!</v>
      </c>
    </row>
    <row r="32" spans="2:10" ht="25.5" x14ac:dyDescent="0.25">
      <c r="B32" s="7"/>
      <c r="C32" s="12">
        <v>663</v>
      </c>
      <c r="D32" s="12"/>
      <c r="E32" s="12" t="s">
        <v>78</v>
      </c>
      <c r="F32" s="48">
        <f>SUM(F33:F34)</f>
        <v>17867</v>
      </c>
      <c r="G32" s="48"/>
      <c r="H32" s="88">
        <v>954</v>
      </c>
      <c r="I32" s="88">
        <f t="shared" si="3"/>
        <v>5.3394526221525718</v>
      </c>
      <c r="J32" s="88" t="e">
        <f t="shared" si="1"/>
        <v>#DIV/0!</v>
      </c>
    </row>
    <row r="33" spans="2:10" x14ac:dyDescent="0.25">
      <c r="B33" s="7"/>
      <c r="C33" s="12">
        <v>6631</v>
      </c>
      <c r="D33" s="12"/>
      <c r="E33" s="12" t="s">
        <v>79</v>
      </c>
      <c r="F33" s="48">
        <v>843</v>
      </c>
      <c r="G33" s="48"/>
      <c r="H33" s="88">
        <v>954</v>
      </c>
      <c r="I33" s="88">
        <f t="shared" si="3"/>
        <v>113.16725978647686</v>
      </c>
      <c r="J33" s="88" t="e">
        <f t="shared" si="1"/>
        <v>#DIV/0!</v>
      </c>
    </row>
    <row r="34" spans="2:10" x14ac:dyDescent="0.25">
      <c r="B34" s="7"/>
      <c r="C34" s="12">
        <v>6632</v>
      </c>
      <c r="D34" s="12"/>
      <c r="E34" s="12" t="s">
        <v>80</v>
      </c>
      <c r="F34" s="48">
        <v>17024</v>
      </c>
      <c r="G34" s="48"/>
      <c r="H34" s="88">
        <v>0</v>
      </c>
      <c r="I34" s="88">
        <f t="shared" si="3"/>
        <v>0</v>
      </c>
      <c r="J34" s="88" t="e">
        <f t="shared" si="1"/>
        <v>#DIV/0!</v>
      </c>
    </row>
    <row r="35" spans="2:10" ht="25.5" x14ac:dyDescent="0.25">
      <c r="B35" s="7"/>
      <c r="C35" s="12">
        <v>67</v>
      </c>
      <c r="D35" s="12"/>
      <c r="E35" s="12" t="s">
        <v>81</v>
      </c>
      <c r="F35" s="48">
        <f>F36</f>
        <v>88956</v>
      </c>
      <c r="G35" s="48">
        <v>82164</v>
      </c>
      <c r="H35" s="88">
        <v>152312</v>
      </c>
      <c r="I35" s="88">
        <f t="shared" si="3"/>
        <v>171.22172759566527</v>
      </c>
      <c r="J35" s="88">
        <f t="shared" si="1"/>
        <v>185.37559028284895</v>
      </c>
    </row>
    <row r="36" spans="2:10" ht="25.5" x14ac:dyDescent="0.25">
      <c r="B36" s="8"/>
      <c r="C36" s="8">
        <v>671</v>
      </c>
      <c r="D36" s="8"/>
      <c r="E36" s="31" t="s">
        <v>82</v>
      </c>
      <c r="F36" s="48">
        <f>F37</f>
        <v>88956</v>
      </c>
      <c r="G36" s="48"/>
      <c r="H36" s="88">
        <v>152312</v>
      </c>
      <c r="I36" s="88">
        <f t="shared" si="3"/>
        <v>171.22172759566527</v>
      </c>
      <c r="J36" s="88" t="e">
        <f t="shared" si="1"/>
        <v>#DIV/0!</v>
      </c>
    </row>
    <row r="37" spans="2:10" ht="25.5" x14ac:dyDescent="0.25">
      <c r="B37" s="8"/>
      <c r="C37" s="8">
        <v>6711</v>
      </c>
      <c r="D37" s="8"/>
      <c r="E37" s="31" t="s">
        <v>83</v>
      </c>
      <c r="F37" s="48">
        <v>88956</v>
      </c>
      <c r="G37" s="48"/>
      <c r="H37" s="88">
        <v>114533</v>
      </c>
      <c r="I37" s="88">
        <f t="shared" si="3"/>
        <v>128.75241692522147</v>
      </c>
      <c r="J37" s="88" t="e">
        <f t="shared" si="1"/>
        <v>#DIV/0!</v>
      </c>
    </row>
    <row r="38" spans="2:10" ht="25.5" x14ac:dyDescent="0.25">
      <c r="B38" s="8"/>
      <c r="C38" s="8">
        <v>6712</v>
      </c>
      <c r="D38" s="8"/>
      <c r="E38" s="31" t="s">
        <v>157</v>
      </c>
      <c r="F38" s="48">
        <v>0</v>
      </c>
      <c r="G38" s="48"/>
      <c r="H38" s="88">
        <v>37779</v>
      </c>
      <c r="I38" s="88" t="e">
        <f t="shared" si="3"/>
        <v>#DIV/0!</v>
      </c>
      <c r="J38" s="88" t="e">
        <f t="shared" si="1"/>
        <v>#DIV/0!</v>
      </c>
    </row>
    <row r="39" spans="2:10" x14ac:dyDescent="0.25">
      <c r="B39" s="93"/>
      <c r="C39" s="90"/>
      <c r="D39" s="90"/>
      <c r="E39" s="90"/>
      <c r="F39" s="91"/>
      <c r="G39" s="91"/>
      <c r="H39" s="92"/>
      <c r="I39" s="92"/>
      <c r="J39" s="92"/>
    </row>
    <row r="40" spans="2:10" x14ac:dyDescent="0.25">
      <c r="B40" s="94"/>
      <c r="C40" s="94"/>
      <c r="D40" s="94"/>
      <c r="E40" s="94"/>
      <c r="F40" s="95"/>
      <c r="G40" s="95"/>
      <c r="H40" s="95"/>
      <c r="I40" s="96"/>
      <c r="J40" s="96"/>
    </row>
    <row r="41" spans="2:10" ht="17.25" customHeight="1" x14ac:dyDescent="0.25">
      <c r="B41" s="173" t="s">
        <v>169</v>
      </c>
      <c r="C41" s="174"/>
      <c r="D41" s="174"/>
      <c r="E41" s="174"/>
      <c r="F41" s="174"/>
      <c r="G41" s="174"/>
      <c r="H41" s="174"/>
      <c r="I41" s="174"/>
      <c r="J41" s="175"/>
    </row>
    <row r="42" spans="2:10" ht="44.25" customHeight="1" x14ac:dyDescent="0.25">
      <c r="B42" s="170" t="s">
        <v>167</v>
      </c>
      <c r="C42" s="171"/>
      <c r="D42" s="172"/>
      <c r="E42" s="40" t="s">
        <v>166</v>
      </c>
      <c r="F42" s="40" t="s">
        <v>150</v>
      </c>
      <c r="G42" s="40" t="s">
        <v>196</v>
      </c>
      <c r="H42" s="40" t="s">
        <v>152</v>
      </c>
      <c r="I42" s="40" t="s">
        <v>16</v>
      </c>
      <c r="J42" s="40" t="s">
        <v>48</v>
      </c>
    </row>
    <row r="43" spans="2:10" x14ac:dyDescent="0.25">
      <c r="B43" s="170">
        <v>1</v>
      </c>
      <c r="C43" s="171"/>
      <c r="D43" s="171"/>
      <c r="E43" s="172"/>
      <c r="F43" s="40">
        <v>2</v>
      </c>
      <c r="G43" s="40">
        <v>3</v>
      </c>
      <c r="H43" s="40">
        <v>4</v>
      </c>
      <c r="I43" s="40" t="s">
        <v>197</v>
      </c>
      <c r="J43" s="40" t="s">
        <v>198</v>
      </c>
    </row>
    <row r="44" spans="2:10" x14ac:dyDescent="0.25">
      <c r="B44" s="7"/>
      <c r="C44" s="7"/>
      <c r="D44" s="7"/>
      <c r="E44" s="7" t="s">
        <v>7</v>
      </c>
      <c r="F44" s="59">
        <v>898847</v>
      </c>
      <c r="G44" s="59">
        <v>1025238</v>
      </c>
      <c r="H44" s="59">
        <f>H45+H97</f>
        <v>1061922</v>
      </c>
      <c r="I44" s="59">
        <f t="shared" ref="I44:I54" si="4">H44/F44*100</f>
        <v>118.14268724265642</v>
      </c>
      <c r="J44" s="59">
        <f>H44/G44*100</f>
        <v>103.57809601282824</v>
      </c>
    </row>
    <row r="45" spans="2:10" x14ac:dyDescent="0.25">
      <c r="B45" s="7">
        <v>3</v>
      </c>
      <c r="C45" s="7"/>
      <c r="D45" s="7"/>
      <c r="E45" s="7" t="s">
        <v>3</v>
      </c>
      <c r="F45" s="59">
        <v>868627</v>
      </c>
      <c r="G45" s="59">
        <v>987332</v>
      </c>
      <c r="H45" s="59">
        <v>1004630</v>
      </c>
      <c r="I45" s="59">
        <f t="shared" si="4"/>
        <v>115.65723837734726</v>
      </c>
      <c r="J45" s="59">
        <f t="shared" ref="J45:J108" si="5">H45/G45*100</f>
        <v>101.75199426332784</v>
      </c>
    </row>
    <row r="46" spans="2:10" x14ac:dyDescent="0.25">
      <c r="B46" s="7"/>
      <c r="C46" s="12">
        <v>31</v>
      </c>
      <c r="D46" s="12"/>
      <c r="E46" s="12" t="s">
        <v>4</v>
      </c>
      <c r="F46" s="48">
        <v>730312</v>
      </c>
      <c r="G46" s="48">
        <v>863654</v>
      </c>
      <c r="H46" s="88">
        <v>802984</v>
      </c>
      <c r="I46" s="48">
        <f t="shared" si="4"/>
        <v>109.9508155418506</v>
      </c>
      <c r="J46" s="59">
        <f t="shared" si="5"/>
        <v>92.97519608546942</v>
      </c>
    </row>
    <row r="47" spans="2:10" x14ac:dyDescent="0.25">
      <c r="B47" s="7"/>
      <c r="C47" s="12">
        <v>311</v>
      </c>
      <c r="D47" s="12"/>
      <c r="E47" s="12" t="s">
        <v>24</v>
      </c>
      <c r="F47" s="48">
        <v>601514</v>
      </c>
      <c r="G47" s="48"/>
      <c r="H47" s="88">
        <v>662791</v>
      </c>
      <c r="I47" s="48">
        <f t="shared" si="4"/>
        <v>110.18712781414897</v>
      </c>
      <c r="J47" s="48" t="e">
        <f t="shared" si="5"/>
        <v>#DIV/0!</v>
      </c>
    </row>
    <row r="48" spans="2:10" x14ac:dyDescent="0.25">
      <c r="B48" s="7"/>
      <c r="C48" s="12">
        <v>3111</v>
      </c>
      <c r="D48" s="12"/>
      <c r="E48" s="12" t="s">
        <v>25</v>
      </c>
      <c r="F48" s="48">
        <v>593256</v>
      </c>
      <c r="G48" s="48"/>
      <c r="H48" s="88">
        <v>651780</v>
      </c>
      <c r="I48" s="48">
        <f t="shared" si="4"/>
        <v>109.86488126542335</v>
      </c>
      <c r="J48" s="48" t="e">
        <f t="shared" si="5"/>
        <v>#DIV/0!</v>
      </c>
    </row>
    <row r="49" spans="2:10" x14ac:dyDescent="0.25">
      <c r="B49" s="7"/>
      <c r="C49" s="12">
        <v>3113</v>
      </c>
      <c r="D49" s="12"/>
      <c r="E49" s="12" t="s">
        <v>84</v>
      </c>
      <c r="F49" s="48">
        <v>6231</v>
      </c>
      <c r="G49" s="48"/>
      <c r="H49" s="88">
        <v>7331</v>
      </c>
      <c r="I49" s="48">
        <f t="shared" si="4"/>
        <v>117.65366714813032</v>
      </c>
      <c r="J49" s="48" t="e">
        <f t="shared" si="5"/>
        <v>#DIV/0!</v>
      </c>
    </row>
    <row r="50" spans="2:10" x14ac:dyDescent="0.25">
      <c r="B50" s="7"/>
      <c r="C50" s="12">
        <v>312</v>
      </c>
      <c r="D50" s="12"/>
      <c r="E50" s="12" t="s">
        <v>85</v>
      </c>
      <c r="F50" s="48">
        <v>29545</v>
      </c>
      <c r="G50" s="48"/>
      <c r="H50" s="88">
        <v>31290</v>
      </c>
      <c r="I50" s="48">
        <f t="shared" si="4"/>
        <v>105.90624471145711</v>
      </c>
      <c r="J50" s="48" t="e">
        <f t="shared" si="5"/>
        <v>#DIV/0!</v>
      </c>
    </row>
    <row r="51" spans="2:10" x14ac:dyDescent="0.25">
      <c r="B51" s="7"/>
      <c r="C51" s="12">
        <v>3121</v>
      </c>
      <c r="D51" s="12"/>
      <c r="E51" s="12" t="s">
        <v>85</v>
      </c>
      <c r="F51" s="48">
        <v>29545</v>
      </c>
      <c r="G51" s="48"/>
      <c r="H51" s="88">
        <v>31290</v>
      </c>
      <c r="I51" s="48">
        <f t="shared" si="4"/>
        <v>105.90624471145711</v>
      </c>
      <c r="J51" s="48" t="e">
        <f t="shared" si="5"/>
        <v>#DIV/0!</v>
      </c>
    </row>
    <row r="52" spans="2:10" x14ac:dyDescent="0.25">
      <c r="B52" s="7"/>
      <c r="C52" s="12">
        <v>313</v>
      </c>
      <c r="D52" s="12"/>
      <c r="E52" s="12" t="s">
        <v>86</v>
      </c>
      <c r="F52" s="48">
        <v>99253</v>
      </c>
      <c r="G52" s="48"/>
      <c r="H52" s="88">
        <v>108902</v>
      </c>
      <c r="I52" s="48">
        <f t="shared" si="4"/>
        <v>109.72162050517365</v>
      </c>
      <c r="J52" s="48" t="e">
        <f t="shared" si="5"/>
        <v>#DIV/0!</v>
      </c>
    </row>
    <row r="53" spans="2:10" x14ac:dyDescent="0.25">
      <c r="B53" s="7"/>
      <c r="C53" s="12">
        <v>3132</v>
      </c>
      <c r="D53" s="12"/>
      <c r="E53" s="12" t="s">
        <v>87</v>
      </c>
      <c r="F53" s="48">
        <v>99245</v>
      </c>
      <c r="G53" s="48"/>
      <c r="H53" s="88">
        <v>108902</v>
      </c>
      <c r="I53" s="48">
        <f t="shared" si="4"/>
        <v>109.73046501083179</v>
      </c>
      <c r="J53" s="48" t="e">
        <f t="shared" si="5"/>
        <v>#DIV/0!</v>
      </c>
    </row>
    <row r="54" spans="2:10" ht="25.5" x14ac:dyDescent="0.25">
      <c r="B54" s="7"/>
      <c r="C54" s="12">
        <v>3133</v>
      </c>
      <c r="D54" s="12"/>
      <c r="E54" s="12" t="s">
        <v>88</v>
      </c>
      <c r="F54" s="48">
        <v>8</v>
      </c>
      <c r="G54" s="48"/>
      <c r="H54" s="88">
        <v>0</v>
      </c>
      <c r="I54" s="48">
        <f t="shared" si="4"/>
        <v>0</v>
      </c>
      <c r="J54" s="48" t="e">
        <f t="shared" si="5"/>
        <v>#DIV/0!</v>
      </c>
    </row>
    <row r="55" spans="2:10" x14ac:dyDescent="0.25">
      <c r="B55" s="7"/>
      <c r="C55" s="12">
        <v>32</v>
      </c>
      <c r="D55" s="12"/>
      <c r="E55" s="12" t="s">
        <v>12</v>
      </c>
      <c r="F55" s="48">
        <v>124199</v>
      </c>
      <c r="G55" s="48">
        <v>111168</v>
      </c>
      <c r="H55" s="88">
        <v>188131</v>
      </c>
      <c r="I55" s="48">
        <f t="shared" ref="I55:I67" si="6">H55/F55*100</f>
        <v>151.47545471380607</v>
      </c>
      <c r="J55" s="48">
        <f t="shared" si="5"/>
        <v>169.23125359815774</v>
      </c>
    </row>
    <row r="56" spans="2:10" x14ac:dyDescent="0.25">
      <c r="B56" s="7"/>
      <c r="C56" s="12">
        <v>321</v>
      </c>
      <c r="D56" s="12"/>
      <c r="E56" s="12" t="s">
        <v>26</v>
      </c>
      <c r="F56" s="48">
        <v>20552</v>
      </c>
      <c r="G56" s="48"/>
      <c r="H56" s="88">
        <v>24945</v>
      </c>
      <c r="I56" s="48">
        <f t="shared" si="6"/>
        <v>121.37504865706501</v>
      </c>
      <c r="J56" s="48" t="e">
        <f t="shared" si="5"/>
        <v>#DIV/0!</v>
      </c>
    </row>
    <row r="57" spans="2:10" x14ac:dyDescent="0.25">
      <c r="B57" s="7"/>
      <c r="C57" s="12">
        <v>3211</v>
      </c>
      <c r="D57" s="12"/>
      <c r="E57" s="12" t="s">
        <v>27</v>
      </c>
      <c r="F57" s="48">
        <v>3803</v>
      </c>
      <c r="G57" s="48"/>
      <c r="H57" s="88">
        <v>5711</v>
      </c>
      <c r="I57" s="48">
        <f t="shared" si="6"/>
        <v>150.17091769655536</v>
      </c>
      <c r="J57" s="48" t="e">
        <f t="shared" si="5"/>
        <v>#DIV/0!</v>
      </c>
    </row>
    <row r="58" spans="2:10" x14ac:dyDescent="0.25">
      <c r="B58" s="7"/>
      <c r="C58" s="12">
        <v>3212</v>
      </c>
      <c r="D58" s="12"/>
      <c r="E58" s="12" t="s">
        <v>89</v>
      </c>
      <c r="F58" s="48">
        <v>15578</v>
      </c>
      <c r="G58" s="48"/>
      <c r="H58" s="88">
        <v>17750</v>
      </c>
      <c r="I58" s="48">
        <f t="shared" si="6"/>
        <v>113.94273976120171</v>
      </c>
      <c r="J58" s="48" t="e">
        <f t="shared" si="5"/>
        <v>#DIV/0!</v>
      </c>
    </row>
    <row r="59" spans="2:10" x14ac:dyDescent="0.25">
      <c r="B59" s="7"/>
      <c r="C59" s="12">
        <v>3213</v>
      </c>
      <c r="D59" s="12"/>
      <c r="E59" s="12" t="s">
        <v>90</v>
      </c>
      <c r="F59" s="48">
        <v>302</v>
      </c>
      <c r="G59" s="48"/>
      <c r="H59" s="88">
        <v>493</v>
      </c>
      <c r="I59" s="48">
        <f t="shared" si="6"/>
        <v>163.24503311258277</v>
      </c>
      <c r="J59" s="48" t="e">
        <f t="shared" si="5"/>
        <v>#DIV/0!</v>
      </c>
    </row>
    <row r="60" spans="2:10" x14ac:dyDescent="0.25">
      <c r="B60" s="7"/>
      <c r="C60" s="12">
        <v>3214</v>
      </c>
      <c r="D60" s="12"/>
      <c r="E60" s="12" t="s">
        <v>91</v>
      </c>
      <c r="F60" s="48">
        <v>869</v>
      </c>
      <c r="G60" s="48"/>
      <c r="H60" s="88">
        <v>990</v>
      </c>
      <c r="I60" s="48">
        <f t="shared" si="6"/>
        <v>113.9240506329114</v>
      </c>
      <c r="J60" s="48" t="e">
        <f t="shared" si="5"/>
        <v>#DIV/0!</v>
      </c>
    </row>
    <row r="61" spans="2:10" x14ac:dyDescent="0.25">
      <c r="B61" s="7"/>
      <c r="C61" s="12">
        <v>322</v>
      </c>
      <c r="D61" s="12"/>
      <c r="E61" s="12" t="s">
        <v>92</v>
      </c>
      <c r="F61" s="48">
        <v>79070</v>
      </c>
      <c r="G61" s="48"/>
      <c r="H61" s="88">
        <v>123683</v>
      </c>
      <c r="I61" s="48">
        <f t="shared" si="6"/>
        <v>156.42215758188945</v>
      </c>
      <c r="J61" s="48" t="e">
        <f t="shared" si="5"/>
        <v>#DIV/0!</v>
      </c>
    </row>
    <row r="62" spans="2:10" x14ac:dyDescent="0.25">
      <c r="B62" s="7"/>
      <c r="C62" s="12">
        <v>3221</v>
      </c>
      <c r="D62" s="12"/>
      <c r="E62" s="12" t="s">
        <v>93</v>
      </c>
      <c r="F62" s="48">
        <v>11273</v>
      </c>
      <c r="G62" s="48"/>
      <c r="H62" s="88">
        <v>10054</v>
      </c>
      <c r="I62" s="48">
        <f t="shared" si="6"/>
        <v>89.186551938259555</v>
      </c>
      <c r="J62" s="48" t="e">
        <f t="shared" si="5"/>
        <v>#DIV/0!</v>
      </c>
    </row>
    <row r="63" spans="2:10" x14ac:dyDescent="0.25">
      <c r="B63" s="7"/>
      <c r="C63" s="12">
        <v>3222</v>
      </c>
      <c r="D63" s="12"/>
      <c r="E63" s="12" t="s">
        <v>94</v>
      </c>
      <c r="F63" s="48">
        <v>24738</v>
      </c>
      <c r="G63" s="48"/>
      <c r="H63" s="88">
        <v>63755</v>
      </c>
      <c r="I63" s="48">
        <f t="shared" si="6"/>
        <v>257.72091519120386</v>
      </c>
      <c r="J63" s="48" t="e">
        <f t="shared" si="5"/>
        <v>#DIV/0!</v>
      </c>
    </row>
    <row r="64" spans="2:10" x14ac:dyDescent="0.25">
      <c r="B64" s="7"/>
      <c r="C64" s="12">
        <v>3223</v>
      </c>
      <c r="D64" s="12"/>
      <c r="E64" s="12" t="s">
        <v>95</v>
      </c>
      <c r="F64" s="48">
        <v>41008</v>
      </c>
      <c r="G64" s="48"/>
      <c r="H64" s="88">
        <v>36394</v>
      </c>
      <c r="I64" s="48">
        <f t="shared" si="6"/>
        <v>88.748536870854466</v>
      </c>
      <c r="J64" s="48" t="e">
        <f t="shared" si="5"/>
        <v>#DIV/0!</v>
      </c>
    </row>
    <row r="65" spans="2:10" x14ac:dyDescent="0.25">
      <c r="B65" s="7"/>
      <c r="C65" s="12">
        <v>3224</v>
      </c>
      <c r="D65" s="12"/>
      <c r="E65" s="12" t="s">
        <v>96</v>
      </c>
      <c r="F65" s="48">
        <v>764</v>
      </c>
      <c r="G65" s="48"/>
      <c r="H65" s="88">
        <v>12333</v>
      </c>
      <c r="I65" s="48">
        <f t="shared" si="6"/>
        <v>1614.2670157068064</v>
      </c>
      <c r="J65" s="48" t="e">
        <f t="shared" si="5"/>
        <v>#DIV/0!</v>
      </c>
    </row>
    <row r="66" spans="2:10" x14ac:dyDescent="0.25">
      <c r="B66" s="7"/>
      <c r="C66" s="12">
        <v>3225</v>
      </c>
      <c r="D66" s="12"/>
      <c r="E66" s="12" t="s">
        <v>97</v>
      </c>
      <c r="F66" s="48">
        <v>1257</v>
      </c>
      <c r="G66" s="48"/>
      <c r="H66" s="88">
        <v>534</v>
      </c>
      <c r="I66" s="48">
        <f t="shared" si="6"/>
        <v>42.482100238663485</v>
      </c>
      <c r="J66" s="48" t="e">
        <f t="shared" si="5"/>
        <v>#DIV/0!</v>
      </c>
    </row>
    <row r="67" spans="2:10" x14ac:dyDescent="0.25">
      <c r="B67" s="7"/>
      <c r="C67" s="12">
        <v>3227</v>
      </c>
      <c r="D67" s="12"/>
      <c r="E67" s="12" t="s">
        <v>98</v>
      </c>
      <c r="F67" s="48">
        <v>30</v>
      </c>
      <c r="G67" s="48"/>
      <c r="H67" s="88">
        <v>614</v>
      </c>
      <c r="I67" s="48">
        <f t="shared" si="6"/>
        <v>2046.6666666666665</v>
      </c>
      <c r="J67" s="48" t="e">
        <f t="shared" si="5"/>
        <v>#DIV/0!</v>
      </c>
    </row>
    <row r="68" spans="2:10" x14ac:dyDescent="0.25">
      <c r="B68" s="7"/>
      <c r="C68" s="12">
        <v>323</v>
      </c>
      <c r="D68" s="12"/>
      <c r="E68" s="12" t="s">
        <v>99</v>
      </c>
      <c r="F68" s="48">
        <v>19260</v>
      </c>
      <c r="G68" s="48"/>
      <c r="H68" s="88">
        <v>34530</v>
      </c>
      <c r="I68" s="48">
        <f>H68/F68*100</f>
        <v>179.28348909657322</v>
      </c>
      <c r="J68" s="48" t="e">
        <f t="shared" si="5"/>
        <v>#DIV/0!</v>
      </c>
    </row>
    <row r="69" spans="2:10" x14ac:dyDescent="0.25">
      <c r="B69" s="7"/>
      <c r="C69" s="12">
        <v>3231</v>
      </c>
      <c r="D69" s="12"/>
      <c r="E69" s="12" t="s">
        <v>100</v>
      </c>
      <c r="F69" s="48">
        <v>821</v>
      </c>
      <c r="G69" s="48"/>
      <c r="H69" s="88">
        <v>899</v>
      </c>
      <c r="I69" s="48">
        <f>H69/F69*100</f>
        <v>109.50060901339829</v>
      </c>
      <c r="J69" s="48" t="e">
        <f t="shared" si="5"/>
        <v>#DIV/0!</v>
      </c>
    </row>
    <row r="70" spans="2:10" x14ac:dyDescent="0.25">
      <c r="B70" s="7"/>
      <c r="C70" s="12">
        <v>3232</v>
      </c>
      <c r="D70" s="12"/>
      <c r="E70" s="12" t="s">
        <v>101</v>
      </c>
      <c r="F70" s="48">
        <v>4460</v>
      </c>
      <c r="G70" s="48"/>
      <c r="H70" s="88">
        <v>11044</v>
      </c>
      <c r="I70" s="48">
        <f>H70/F70*100</f>
        <v>247.62331838565021</v>
      </c>
      <c r="J70" s="48" t="e">
        <f t="shared" si="5"/>
        <v>#DIV/0!</v>
      </c>
    </row>
    <row r="71" spans="2:10" x14ac:dyDescent="0.25">
      <c r="B71" s="7"/>
      <c r="C71" s="12">
        <v>3233</v>
      </c>
      <c r="D71" s="12"/>
      <c r="E71" s="12" t="s">
        <v>184</v>
      </c>
      <c r="F71" s="48">
        <v>127</v>
      </c>
      <c r="G71" s="48"/>
      <c r="H71" s="88">
        <v>127</v>
      </c>
      <c r="I71" s="48">
        <f>H71/F71*100</f>
        <v>100</v>
      </c>
      <c r="J71" s="48" t="e">
        <f t="shared" si="5"/>
        <v>#DIV/0!</v>
      </c>
    </row>
    <row r="72" spans="2:10" x14ac:dyDescent="0.25">
      <c r="B72" s="7"/>
      <c r="C72" s="12">
        <v>3234</v>
      </c>
      <c r="D72" s="12"/>
      <c r="E72" s="12" t="s">
        <v>102</v>
      </c>
      <c r="F72" s="48">
        <v>4229</v>
      </c>
      <c r="G72" s="48"/>
      <c r="H72" s="88">
        <v>6043</v>
      </c>
      <c r="I72" s="48">
        <f t="shared" ref="I72:I85" si="7">H72/F72*100</f>
        <v>142.89430125325134</v>
      </c>
      <c r="J72" s="48" t="e">
        <f t="shared" si="5"/>
        <v>#DIV/0!</v>
      </c>
    </row>
    <row r="73" spans="2:10" x14ac:dyDescent="0.25">
      <c r="B73" s="7"/>
      <c r="C73" s="12">
        <v>3235</v>
      </c>
      <c r="D73" s="12"/>
      <c r="E73" s="12" t="s">
        <v>103</v>
      </c>
      <c r="F73" s="48">
        <v>1023</v>
      </c>
      <c r="G73" s="48"/>
      <c r="H73" s="88">
        <v>1394</v>
      </c>
      <c r="I73" s="48">
        <f t="shared" si="7"/>
        <v>136.26588465298141</v>
      </c>
      <c r="J73" s="48" t="e">
        <f t="shared" si="5"/>
        <v>#DIV/0!</v>
      </c>
    </row>
    <row r="74" spans="2:10" x14ac:dyDescent="0.25">
      <c r="B74" s="7"/>
      <c r="C74" s="12">
        <v>3236</v>
      </c>
      <c r="D74" s="12"/>
      <c r="E74" s="12" t="s">
        <v>104</v>
      </c>
      <c r="F74" s="48">
        <v>2821</v>
      </c>
      <c r="G74" s="48"/>
      <c r="H74" s="88">
        <v>2638</v>
      </c>
      <c r="I74" s="48">
        <f t="shared" si="7"/>
        <v>93.512938674228991</v>
      </c>
      <c r="J74" s="48" t="e">
        <f t="shared" si="5"/>
        <v>#DIV/0!</v>
      </c>
    </row>
    <row r="75" spans="2:10" x14ac:dyDescent="0.25">
      <c r="B75" s="7"/>
      <c r="C75" s="12">
        <v>3237</v>
      </c>
      <c r="D75" s="12"/>
      <c r="E75" s="12" t="s">
        <v>105</v>
      </c>
      <c r="F75" s="48">
        <v>563</v>
      </c>
      <c r="G75" s="48"/>
      <c r="H75" s="88">
        <v>4837</v>
      </c>
      <c r="I75" s="48">
        <f t="shared" si="7"/>
        <v>859.1474245115453</v>
      </c>
      <c r="J75" s="48" t="e">
        <f t="shared" si="5"/>
        <v>#DIV/0!</v>
      </c>
    </row>
    <row r="76" spans="2:10" x14ac:dyDescent="0.25">
      <c r="B76" s="7"/>
      <c r="C76" s="12">
        <v>3238</v>
      </c>
      <c r="D76" s="12"/>
      <c r="E76" s="12" t="s">
        <v>106</v>
      </c>
      <c r="F76" s="48">
        <v>1570</v>
      </c>
      <c r="G76" s="48"/>
      <c r="H76" s="88">
        <v>4233</v>
      </c>
      <c r="I76" s="48">
        <f t="shared" si="7"/>
        <v>269.61783439490443</v>
      </c>
      <c r="J76" s="48" t="e">
        <f t="shared" si="5"/>
        <v>#DIV/0!</v>
      </c>
    </row>
    <row r="77" spans="2:10" x14ac:dyDescent="0.25">
      <c r="B77" s="7"/>
      <c r="C77" s="12">
        <v>3239</v>
      </c>
      <c r="D77" s="12"/>
      <c r="E77" s="12" t="s">
        <v>107</v>
      </c>
      <c r="F77" s="48">
        <v>3646</v>
      </c>
      <c r="G77" s="48"/>
      <c r="H77" s="88">
        <v>3315</v>
      </c>
      <c r="I77" s="48">
        <f t="shared" si="7"/>
        <v>90.921557871640161</v>
      </c>
      <c r="J77" s="48" t="e">
        <f t="shared" si="5"/>
        <v>#DIV/0!</v>
      </c>
    </row>
    <row r="78" spans="2:10" x14ac:dyDescent="0.25">
      <c r="B78" s="7"/>
      <c r="C78" s="12">
        <v>324</v>
      </c>
      <c r="D78" s="12"/>
      <c r="E78" s="12" t="s">
        <v>108</v>
      </c>
      <c r="F78" s="48">
        <v>0</v>
      </c>
      <c r="G78" s="48"/>
      <c r="H78" s="88">
        <v>0</v>
      </c>
      <c r="I78" s="48" t="e">
        <f t="shared" si="7"/>
        <v>#DIV/0!</v>
      </c>
      <c r="J78" s="48" t="e">
        <f t="shared" si="5"/>
        <v>#DIV/0!</v>
      </c>
    </row>
    <row r="79" spans="2:10" x14ac:dyDescent="0.25">
      <c r="B79" s="7"/>
      <c r="C79" s="12">
        <v>3241</v>
      </c>
      <c r="D79" s="12"/>
      <c r="E79" s="12" t="s">
        <v>108</v>
      </c>
      <c r="F79" s="48">
        <v>0</v>
      </c>
      <c r="G79" s="48"/>
      <c r="H79" s="88">
        <v>0</v>
      </c>
      <c r="I79" s="48" t="e">
        <f t="shared" si="7"/>
        <v>#DIV/0!</v>
      </c>
      <c r="J79" s="48" t="e">
        <f t="shared" si="5"/>
        <v>#DIV/0!</v>
      </c>
    </row>
    <row r="80" spans="2:10" x14ac:dyDescent="0.25">
      <c r="B80" s="7"/>
      <c r="C80" s="12">
        <v>329</v>
      </c>
      <c r="D80" s="12"/>
      <c r="E80" s="12" t="s">
        <v>109</v>
      </c>
      <c r="F80" s="48">
        <v>5317</v>
      </c>
      <c r="G80" s="48"/>
      <c r="H80" s="88">
        <v>4973</v>
      </c>
      <c r="I80" s="48">
        <f t="shared" si="7"/>
        <v>93.530186195222882</v>
      </c>
      <c r="J80" s="48" t="e">
        <f t="shared" si="5"/>
        <v>#DIV/0!</v>
      </c>
    </row>
    <row r="81" spans="2:10" x14ac:dyDescent="0.25">
      <c r="B81" s="7"/>
      <c r="C81" s="12">
        <v>3292</v>
      </c>
      <c r="D81" s="12"/>
      <c r="E81" s="12" t="s">
        <v>110</v>
      </c>
      <c r="F81" s="48">
        <v>560</v>
      </c>
      <c r="G81" s="48"/>
      <c r="H81" s="88">
        <v>569</v>
      </c>
      <c r="I81" s="48">
        <f t="shared" si="7"/>
        <v>101.60714285714285</v>
      </c>
      <c r="J81" s="48" t="e">
        <f t="shared" si="5"/>
        <v>#DIV/0!</v>
      </c>
    </row>
    <row r="82" spans="2:10" x14ac:dyDescent="0.25">
      <c r="B82" s="7"/>
      <c r="C82" s="12">
        <v>3293</v>
      </c>
      <c r="D82" s="12"/>
      <c r="E82" s="12" t="s">
        <v>111</v>
      </c>
      <c r="F82" s="48">
        <v>0</v>
      </c>
      <c r="G82" s="48"/>
      <c r="H82" s="88">
        <v>0</v>
      </c>
      <c r="I82" s="48" t="e">
        <f t="shared" si="7"/>
        <v>#DIV/0!</v>
      </c>
      <c r="J82" s="48" t="e">
        <f t="shared" si="5"/>
        <v>#DIV/0!</v>
      </c>
    </row>
    <row r="83" spans="2:10" x14ac:dyDescent="0.25">
      <c r="B83" s="7"/>
      <c r="C83" s="12">
        <v>3294</v>
      </c>
      <c r="D83" s="12"/>
      <c r="E83" s="12" t="s">
        <v>155</v>
      </c>
      <c r="F83" s="48">
        <v>173</v>
      </c>
      <c r="G83" s="48"/>
      <c r="H83" s="88">
        <v>176</v>
      </c>
      <c r="I83" s="48">
        <f t="shared" si="7"/>
        <v>101.73410404624276</v>
      </c>
      <c r="J83" s="48" t="e">
        <f t="shared" si="5"/>
        <v>#DIV/0!</v>
      </c>
    </row>
    <row r="84" spans="2:10" x14ac:dyDescent="0.25">
      <c r="B84" s="7"/>
      <c r="C84" s="12">
        <v>3295</v>
      </c>
      <c r="D84" s="12"/>
      <c r="E84" s="12" t="s">
        <v>112</v>
      </c>
      <c r="F84" s="48">
        <v>1481</v>
      </c>
      <c r="G84" s="48"/>
      <c r="H84" s="88">
        <v>1664</v>
      </c>
      <c r="I84" s="48">
        <f t="shared" si="7"/>
        <v>112.35651586765698</v>
      </c>
      <c r="J84" s="48" t="e">
        <f t="shared" si="5"/>
        <v>#DIV/0!</v>
      </c>
    </row>
    <row r="85" spans="2:10" x14ac:dyDescent="0.25">
      <c r="B85" s="7"/>
      <c r="C85" s="12">
        <v>3296</v>
      </c>
      <c r="D85" s="12"/>
      <c r="E85" s="12" t="s">
        <v>113</v>
      </c>
      <c r="F85" s="48">
        <v>299</v>
      </c>
      <c r="G85" s="48"/>
      <c r="H85" s="88">
        <v>0</v>
      </c>
      <c r="I85" s="48">
        <f t="shared" si="7"/>
        <v>0</v>
      </c>
      <c r="J85" s="48" t="e">
        <f t="shared" si="5"/>
        <v>#DIV/0!</v>
      </c>
    </row>
    <row r="86" spans="2:10" x14ac:dyDescent="0.25">
      <c r="B86" s="7"/>
      <c r="C86" s="12">
        <v>3299</v>
      </c>
      <c r="D86" s="12"/>
      <c r="E86" s="12" t="s">
        <v>109</v>
      </c>
      <c r="F86" s="48">
        <v>2804</v>
      </c>
      <c r="G86" s="48"/>
      <c r="H86" s="88">
        <v>2563</v>
      </c>
      <c r="I86" s="48">
        <f t="shared" ref="I86:I96" si="8">H86/F86*100</f>
        <v>91.405135520684738</v>
      </c>
      <c r="J86" s="48" t="e">
        <f t="shared" si="5"/>
        <v>#DIV/0!</v>
      </c>
    </row>
    <row r="87" spans="2:10" x14ac:dyDescent="0.25">
      <c r="B87" s="7"/>
      <c r="C87" s="12">
        <v>34</v>
      </c>
      <c r="D87" s="12"/>
      <c r="E87" s="12" t="s">
        <v>114</v>
      </c>
      <c r="F87" s="48">
        <v>650</v>
      </c>
      <c r="G87" s="48">
        <v>10</v>
      </c>
      <c r="H87" s="88">
        <v>512</v>
      </c>
      <c r="I87" s="48">
        <f t="shared" si="8"/>
        <v>78.769230769230774</v>
      </c>
      <c r="J87" s="48">
        <f t="shared" si="5"/>
        <v>5120</v>
      </c>
    </row>
    <row r="88" spans="2:10" x14ac:dyDescent="0.25">
      <c r="B88" s="7"/>
      <c r="C88" s="12">
        <v>343</v>
      </c>
      <c r="D88" s="12"/>
      <c r="E88" s="12" t="s">
        <v>115</v>
      </c>
      <c r="F88" s="48">
        <v>650</v>
      </c>
      <c r="G88" s="48"/>
      <c r="H88" s="88">
        <v>512</v>
      </c>
      <c r="I88" s="48">
        <f t="shared" si="8"/>
        <v>78.769230769230774</v>
      </c>
      <c r="J88" s="48" t="e">
        <f t="shared" si="5"/>
        <v>#DIV/0!</v>
      </c>
    </row>
    <row r="89" spans="2:10" x14ac:dyDescent="0.25">
      <c r="B89" s="7"/>
      <c r="C89" s="12">
        <v>3431</v>
      </c>
      <c r="D89" s="12"/>
      <c r="E89" s="12" t="s">
        <v>116</v>
      </c>
      <c r="F89" s="48">
        <v>458</v>
      </c>
      <c r="G89" s="48"/>
      <c r="H89" s="88">
        <v>512</v>
      </c>
      <c r="I89" s="48">
        <f t="shared" si="8"/>
        <v>111.79039301310043</v>
      </c>
      <c r="J89" s="48" t="e">
        <f t="shared" si="5"/>
        <v>#DIV/0!</v>
      </c>
    </row>
    <row r="90" spans="2:10" x14ac:dyDescent="0.25">
      <c r="B90" s="7"/>
      <c r="C90" s="12">
        <v>3433</v>
      </c>
      <c r="D90" s="12"/>
      <c r="E90" s="12" t="s">
        <v>117</v>
      </c>
      <c r="F90" s="48">
        <v>192</v>
      </c>
      <c r="G90" s="48"/>
      <c r="H90" s="88">
        <v>0</v>
      </c>
      <c r="I90" s="48">
        <f t="shared" si="8"/>
        <v>0</v>
      </c>
      <c r="J90" s="48" t="e">
        <f t="shared" si="5"/>
        <v>#DIV/0!</v>
      </c>
    </row>
    <row r="91" spans="2:10" ht="25.5" x14ac:dyDescent="0.25">
      <c r="B91" s="7"/>
      <c r="C91" s="12">
        <v>37</v>
      </c>
      <c r="D91" s="12"/>
      <c r="E91" s="12" t="s">
        <v>118</v>
      </c>
      <c r="F91" s="48">
        <v>13466</v>
      </c>
      <c r="G91" s="48">
        <v>12500</v>
      </c>
      <c r="H91" s="88">
        <v>12317</v>
      </c>
      <c r="I91" s="48">
        <f t="shared" si="8"/>
        <v>91.467399376206743</v>
      </c>
      <c r="J91" s="48">
        <f t="shared" si="5"/>
        <v>98.536000000000001</v>
      </c>
    </row>
    <row r="92" spans="2:10" x14ac:dyDescent="0.25">
      <c r="B92" s="7"/>
      <c r="C92" s="12">
        <v>372</v>
      </c>
      <c r="D92" s="12"/>
      <c r="E92" s="12" t="s">
        <v>119</v>
      </c>
      <c r="F92" s="48">
        <v>13466</v>
      </c>
      <c r="G92" s="48"/>
      <c r="H92" s="88">
        <v>12317</v>
      </c>
      <c r="I92" s="48">
        <f t="shared" si="8"/>
        <v>91.467399376206743</v>
      </c>
      <c r="J92" s="48" t="e">
        <f t="shared" si="5"/>
        <v>#DIV/0!</v>
      </c>
    </row>
    <row r="93" spans="2:10" x14ac:dyDescent="0.25">
      <c r="B93" s="7"/>
      <c r="C93" s="12">
        <v>3722</v>
      </c>
      <c r="D93" s="12"/>
      <c r="E93" s="12" t="s">
        <v>120</v>
      </c>
      <c r="F93" s="48">
        <v>13466</v>
      </c>
      <c r="G93" s="48"/>
      <c r="H93" s="88">
        <v>12317</v>
      </c>
      <c r="I93" s="48">
        <f t="shared" si="8"/>
        <v>91.467399376206743</v>
      </c>
      <c r="J93" s="48" t="e">
        <f t="shared" si="5"/>
        <v>#DIV/0!</v>
      </c>
    </row>
    <row r="94" spans="2:10" x14ac:dyDescent="0.25">
      <c r="B94" s="7"/>
      <c r="C94" s="12">
        <v>38</v>
      </c>
      <c r="D94" s="12"/>
      <c r="E94" s="12" t="s">
        <v>121</v>
      </c>
      <c r="F94" s="48">
        <v>0</v>
      </c>
      <c r="G94" s="48"/>
      <c r="H94" s="88">
        <v>686</v>
      </c>
      <c r="I94" s="48" t="e">
        <f t="shared" si="8"/>
        <v>#DIV/0!</v>
      </c>
      <c r="J94" s="48" t="e">
        <f t="shared" si="5"/>
        <v>#DIV/0!</v>
      </c>
    </row>
    <row r="95" spans="2:10" x14ac:dyDescent="0.25">
      <c r="B95" s="7"/>
      <c r="C95" s="12">
        <v>381</v>
      </c>
      <c r="D95" s="12"/>
      <c r="E95" s="12" t="s">
        <v>79</v>
      </c>
      <c r="F95" s="48">
        <v>0</v>
      </c>
      <c r="G95" s="48"/>
      <c r="H95" s="88">
        <v>0</v>
      </c>
      <c r="I95" s="48" t="e">
        <f t="shared" si="8"/>
        <v>#DIV/0!</v>
      </c>
      <c r="J95" s="48" t="e">
        <f t="shared" si="5"/>
        <v>#DIV/0!</v>
      </c>
    </row>
    <row r="96" spans="2:10" x14ac:dyDescent="0.25">
      <c r="B96" s="7"/>
      <c r="C96" s="12">
        <v>3812</v>
      </c>
      <c r="D96" s="12"/>
      <c r="E96" s="12" t="s">
        <v>122</v>
      </c>
      <c r="F96" s="48">
        <v>0</v>
      </c>
      <c r="G96" s="48"/>
      <c r="H96" s="88">
        <v>686</v>
      </c>
      <c r="I96" s="48" t="e">
        <f t="shared" si="8"/>
        <v>#DIV/0!</v>
      </c>
      <c r="J96" s="48" t="e">
        <f t="shared" si="5"/>
        <v>#DIV/0!</v>
      </c>
    </row>
    <row r="97" spans="2:10" x14ac:dyDescent="0.25">
      <c r="B97" s="10">
        <v>4</v>
      </c>
      <c r="C97" s="11"/>
      <c r="D97" s="11"/>
      <c r="E97" s="24" t="s">
        <v>5</v>
      </c>
      <c r="F97" s="59">
        <f>SUM(F98+F109)</f>
        <v>30220</v>
      </c>
      <c r="G97" s="59">
        <v>37906</v>
      </c>
      <c r="H97" s="59">
        <v>57292</v>
      </c>
      <c r="I97" s="59">
        <f t="shared" ref="I97:I104" si="9">H97/F97*100</f>
        <v>189.58305757776307</v>
      </c>
      <c r="J97" s="59">
        <f t="shared" si="5"/>
        <v>151.14229937213105</v>
      </c>
    </row>
    <row r="98" spans="2:10" x14ac:dyDescent="0.25">
      <c r="B98" s="12"/>
      <c r="C98" s="49">
        <v>42</v>
      </c>
      <c r="D98" s="49"/>
      <c r="E98" s="50" t="s">
        <v>123</v>
      </c>
      <c r="F98" s="51">
        <v>30220</v>
      </c>
      <c r="G98" s="52">
        <v>4726</v>
      </c>
      <c r="H98" s="48">
        <v>6241</v>
      </c>
      <c r="I98" s="48">
        <f t="shared" si="9"/>
        <v>20.651886168100596</v>
      </c>
      <c r="J98" s="48">
        <f t="shared" si="5"/>
        <v>132.05670757511638</v>
      </c>
    </row>
    <row r="99" spans="2:10" x14ac:dyDescent="0.25">
      <c r="B99" s="12"/>
      <c r="C99" s="49">
        <v>422</v>
      </c>
      <c r="D99" s="49"/>
      <c r="E99" s="50" t="s">
        <v>124</v>
      </c>
      <c r="F99" s="51">
        <v>27529</v>
      </c>
      <c r="G99" s="52"/>
      <c r="H99" s="48">
        <v>5992</v>
      </c>
      <c r="I99" s="48">
        <f t="shared" si="9"/>
        <v>21.766137527698064</v>
      </c>
      <c r="J99" s="48" t="e">
        <f t="shared" si="5"/>
        <v>#DIV/0!</v>
      </c>
    </row>
    <row r="100" spans="2:10" x14ac:dyDescent="0.25">
      <c r="B100" s="12"/>
      <c r="C100" s="49">
        <v>4221</v>
      </c>
      <c r="D100" s="49"/>
      <c r="E100" s="50" t="s">
        <v>125</v>
      </c>
      <c r="F100" s="51">
        <v>26972</v>
      </c>
      <c r="G100" s="52"/>
      <c r="H100" s="48">
        <v>5772</v>
      </c>
      <c r="I100" s="48">
        <f t="shared" si="9"/>
        <v>21.39997033961145</v>
      </c>
      <c r="J100" s="48" t="e">
        <f t="shared" si="5"/>
        <v>#DIV/0!</v>
      </c>
    </row>
    <row r="101" spans="2:10" x14ac:dyDescent="0.25">
      <c r="B101" s="12"/>
      <c r="C101" s="49">
        <v>4222</v>
      </c>
      <c r="D101" s="49"/>
      <c r="E101" s="50" t="s">
        <v>126</v>
      </c>
      <c r="F101" s="51">
        <v>0</v>
      </c>
      <c r="G101" s="52"/>
      <c r="H101" s="48">
        <v>0</v>
      </c>
      <c r="I101" s="48" t="e">
        <f t="shared" si="9"/>
        <v>#DIV/0!</v>
      </c>
      <c r="J101" s="48" t="e">
        <f t="shared" si="5"/>
        <v>#DIV/0!</v>
      </c>
    </row>
    <row r="102" spans="2:10" x14ac:dyDescent="0.25">
      <c r="B102" s="12"/>
      <c r="C102" s="49">
        <v>4223</v>
      </c>
      <c r="D102" s="49"/>
      <c r="E102" s="50" t="s">
        <v>127</v>
      </c>
      <c r="F102" s="51">
        <v>0</v>
      </c>
      <c r="G102" s="52"/>
      <c r="H102" s="48">
        <v>0</v>
      </c>
      <c r="I102" s="48" t="e">
        <f t="shared" si="9"/>
        <v>#DIV/0!</v>
      </c>
      <c r="J102" s="48" t="e">
        <f t="shared" si="5"/>
        <v>#DIV/0!</v>
      </c>
    </row>
    <row r="103" spans="2:10" x14ac:dyDescent="0.25">
      <c r="B103" s="12"/>
      <c r="C103" s="49">
        <v>4224</v>
      </c>
      <c r="D103" s="49"/>
      <c r="E103" s="50" t="s">
        <v>154</v>
      </c>
      <c r="F103" s="51">
        <v>0</v>
      </c>
      <c r="G103" s="52"/>
      <c r="H103" s="48">
        <v>0</v>
      </c>
      <c r="I103" s="48" t="e">
        <f t="shared" si="9"/>
        <v>#DIV/0!</v>
      </c>
      <c r="J103" s="48" t="e">
        <f t="shared" si="5"/>
        <v>#DIV/0!</v>
      </c>
    </row>
    <row r="104" spans="2:10" x14ac:dyDescent="0.25">
      <c r="B104" s="12"/>
      <c r="C104" s="49">
        <v>4225</v>
      </c>
      <c r="D104" s="49"/>
      <c r="E104" s="50" t="s">
        <v>185</v>
      </c>
      <c r="F104" s="51">
        <v>557</v>
      </c>
      <c r="G104" s="52"/>
      <c r="H104" s="48">
        <v>0</v>
      </c>
      <c r="I104" s="48">
        <f t="shared" si="9"/>
        <v>0</v>
      </c>
      <c r="J104" s="48" t="e">
        <f t="shared" si="5"/>
        <v>#DIV/0!</v>
      </c>
    </row>
    <row r="105" spans="2:10" x14ac:dyDescent="0.25">
      <c r="B105" s="12"/>
      <c r="C105" s="49">
        <v>4226</v>
      </c>
      <c r="D105" s="49"/>
      <c r="E105" s="50" t="s">
        <v>128</v>
      </c>
      <c r="F105" s="51">
        <v>0</v>
      </c>
      <c r="G105" s="52"/>
      <c r="H105" s="48">
        <v>0</v>
      </c>
      <c r="I105" s="48" t="e">
        <f>H105/F105*100</f>
        <v>#DIV/0!</v>
      </c>
      <c r="J105" s="48" t="e">
        <f t="shared" si="5"/>
        <v>#DIV/0!</v>
      </c>
    </row>
    <row r="106" spans="2:10" x14ac:dyDescent="0.25">
      <c r="B106" s="12"/>
      <c r="C106" s="49">
        <v>4227</v>
      </c>
      <c r="D106" s="49"/>
      <c r="E106" s="50" t="s">
        <v>129</v>
      </c>
      <c r="F106" s="51">
        <v>0</v>
      </c>
      <c r="G106" s="52"/>
      <c r="H106" s="48">
        <v>220</v>
      </c>
      <c r="I106" s="48" t="e">
        <f>H106/F106*100</f>
        <v>#DIV/0!</v>
      </c>
      <c r="J106" s="48" t="e">
        <f t="shared" si="5"/>
        <v>#DIV/0!</v>
      </c>
    </row>
    <row r="107" spans="2:10" x14ac:dyDescent="0.25">
      <c r="B107" s="12"/>
      <c r="C107" s="49">
        <v>424</v>
      </c>
      <c r="D107" s="49"/>
      <c r="E107" s="50" t="s">
        <v>130</v>
      </c>
      <c r="F107" s="51">
        <v>2691</v>
      </c>
      <c r="G107" s="52"/>
      <c r="H107" s="48">
        <v>249</v>
      </c>
      <c r="I107" s="48">
        <f>H107/F107*100</f>
        <v>9.2530657748049059</v>
      </c>
      <c r="J107" s="48" t="e">
        <f t="shared" si="5"/>
        <v>#DIV/0!</v>
      </c>
    </row>
    <row r="108" spans="2:10" x14ac:dyDescent="0.25">
      <c r="B108" s="12"/>
      <c r="C108" s="49">
        <v>4241</v>
      </c>
      <c r="D108" s="49"/>
      <c r="E108" s="50" t="s">
        <v>131</v>
      </c>
      <c r="F108" s="51">
        <v>2691</v>
      </c>
      <c r="G108" s="52"/>
      <c r="H108" s="48">
        <v>249</v>
      </c>
      <c r="I108" s="48">
        <f>H108/F108*100</f>
        <v>9.2530657748049059</v>
      </c>
      <c r="J108" s="48" t="e">
        <f t="shared" si="5"/>
        <v>#DIV/0!</v>
      </c>
    </row>
    <row r="109" spans="2:10" x14ac:dyDescent="0.25">
      <c r="B109" s="12"/>
      <c r="C109" s="49">
        <v>45</v>
      </c>
      <c r="D109" s="49"/>
      <c r="E109" s="50" t="s">
        <v>132</v>
      </c>
      <c r="F109" s="51">
        <v>0</v>
      </c>
      <c r="G109" s="52">
        <v>33180</v>
      </c>
      <c r="H109" s="48">
        <v>51051</v>
      </c>
      <c r="I109" s="48" t="e">
        <f t="shared" ref="I109:I110" si="10">H109/F109*100</f>
        <v>#DIV/0!</v>
      </c>
      <c r="J109" s="48">
        <f t="shared" ref="J109:J111" si="11">H109/G109*100</f>
        <v>153.86075949367088</v>
      </c>
    </row>
    <row r="110" spans="2:10" x14ac:dyDescent="0.25">
      <c r="B110" s="12"/>
      <c r="C110" s="49">
        <v>451</v>
      </c>
      <c r="D110" s="49"/>
      <c r="E110" s="50" t="s">
        <v>156</v>
      </c>
      <c r="F110" s="51">
        <v>0</v>
      </c>
      <c r="G110" s="52"/>
      <c r="H110" s="48">
        <v>51051</v>
      </c>
      <c r="I110" s="48" t="e">
        <f t="shared" si="10"/>
        <v>#DIV/0!</v>
      </c>
      <c r="J110" s="48" t="e">
        <f t="shared" si="11"/>
        <v>#DIV/0!</v>
      </c>
    </row>
    <row r="111" spans="2:10" x14ac:dyDescent="0.25">
      <c r="B111" s="12"/>
      <c r="C111" s="49">
        <v>4511</v>
      </c>
      <c r="D111" s="49"/>
      <c r="E111" s="50" t="s">
        <v>156</v>
      </c>
      <c r="F111" s="51">
        <v>0</v>
      </c>
      <c r="G111" s="52"/>
      <c r="H111" s="48">
        <v>51051</v>
      </c>
      <c r="I111" s="48" t="e">
        <f>H111/F111*100</f>
        <v>#DIV/0!</v>
      </c>
      <c r="J111" s="48" t="e">
        <f t="shared" si="11"/>
        <v>#DIV/0!</v>
      </c>
    </row>
    <row r="112" spans="2:10" x14ac:dyDescent="0.25">
      <c r="B112" s="90"/>
      <c r="C112" s="97"/>
      <c r="D112" s="97"/>
      <c r="E112" s="98"/>
      <c r="F112" s="99"/>
      <c r="G112" s="91"/>
      <c r="H112" s="91"/>
      <c r="I112" s="91"/>
      <c r="J112" s="91"/>
    </row>
    <row r="115" spans="6:9" x14ac:dyDescent="0.25">
      <c r="F115" s="60"/>
      <c r="G115" s="60"/>
      <c r="H115" s="60"/>
      <c r="I115" s="60"/>
    </row>
  </sheetData>
  <mergeCells count="9">
    <mergeCell ref="B42:D42"/>
    <mergeCell ref="B41:J41"/>
    <mergeCell ref="B43:E43"/>
    <mergeCell ref="B2:J2"/>
    <mergeCell ref="B4:J4"/>
    <mergeCell ref="B6:J6"/>
    <mergeCell ref="B9:D9"/>
    <mergeCell ref="B8:J8"/>
    <mergeCell ref="B10:E10"/>
  </mergeCells>
  <pageMargins left="0.25" right="0.25" top="0.75" bottom="0.75" header="0.3" footer="0.3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5"/>
  <sheetViews>
    <sheetView topLeftCell="A4" zoomScaleNormal="100" workbookViewId="0">
      <selection activeCell="D30" sqref="D30"/>
    </sheetView>
  </sheetViews>
  <sheetFormatPr defaultRowHeight="15" x14ac:dyDescent="0.25"/>
  <cols>
    <col min="2" max="2" width="50" bestFit="1" customWidth="1"/>
    <col min="3" max="3" width="24.28515625" bestFit="1" customWidth="1"/>
    <col min="4" max="4" width="17" bestFit="1" customWidth="1"/>
    <col min="5" max="5" width="24.28515625" bestFit="1" customWidth="1"/>
    <col min="6" max="7" width="9.42578125" bestFit="1" customWidth="1"/>
    <col min="10" max="11" width="10.85546875" style="60" bestFit="1" customWidth="1"/>
  </cols>
  <sheetData>
    <row r="1" spans="2:7" ht="18" x14ac:dyDescent="0.25">
      <c r="B1" s="20"/>
      <c r="C1" s="20"/>
      <c r="D1" s="20"/>
      <c r="E1" s="3"/>
      <c r="F1" s="3"/>
      <c r="G1" s="3"/>
    </row>
    <row r="2" spans="2:7" ht="15.75" customHeight="1" x14ac:dyDescent="0.25">
      <c r="B2" s="166" t="s">
        <v>37</v>
      </c>
      <c r="C2" s="166"/>
      <c r="D2" s="166"/>
      <c r="E2" s="166"/>
      <c r="F2" s="166"/>
      <c r="G2" s="166"/>
    </row>
    <row r="3" spans="2:7" ht="18" x14ac:dyDescent="0.25">
      <c r="B3" s="20"/>
      <c r="C3" s="20"/>
      <c r="D3" s="20"/>
      <c r="E3" s="3"/>
      <c r="F3" s="3"/>
      <c r="G3" s="3"/>
    </row>
    <row r="4" spans="2:7" ht="38.25" x14ac:dyDescent="0.25">
      <c r="B4" s="40" t="s">
        <v>6</v>
      </c>
      <c r="C4" s="40" t="s">
        <v>150</v>
      </c>
      <c r="D4" s="40" t="s">
        <v>196</v>
      </c>
      <c r="E4" s="40" t="s">
        <v>152</v>
      </c>
      <c r="F4" s="40" t="s">
        <v>16</v>
      </c>
      <c r="G4" s="40" t="s">
        <v>48</v>
      </c>
    </row>
    <row r="5" spans="2:7" x14ac:dyDescent="0.25">
      <c r="B5" s="40">
        <v>1</v>
      </c>
      <c r="C5" s="40">
        <v>2</v>
      </c>
      <c r="D5" s="40">
        <v>3</v>
      </c>
      <c r="E5" s="40">
        <v>4</v>
      </c>
      <c r="F5" s="40" t="s">
        <v>197</v>
      </c>
      <c r="G5" s="40" t="s">
        <v>198</v>
      </c>
    </row>
    <row r="6" spans="2:7" x14ac:dyDescent="0.25">
      <c r="B6" s="53" t="s">
        <v>36</v>
      </c>
      <c r="C6" s="59">
        <f>SUM(C7+C9+C13+C16+C11)</f>
        <v>873947</v>
      </c>
      <c r="D6" s="59">
        <v>1022646</v>
      </c>
      <c r="E6" s="59">
        <v>1069909</v>
      </c>
      <c r="F6" s="88">
        <f>E6/C6*100</f>
        <v>122.42264118991197</v>
      </c>
      <c r="G6" s="88">
        <f>E6/D6*100</f>
        <v>104.62163837730749</v>
      </c>
    </row>
    <row r="7" spans="2:7" x14ac:dyDescent="0.25">
      <c r="B7" s="54" t="s">
        <v>34</v>
      </c>
      <c r="C7" s="59">
        <f>SUM(C8:C8)</f>
        <v>88956</v>
      </c>
      <c r="D7" s="59">
        <f>SUM(D8:D8)</f>
        <v>82164</v>
      </c>
      <c r="E7" s="59">
        <f>SUM(E8:E8)</f>
        <v>152312</v>
      </c>
      <c r="F7" s="88">
        <f>E7/C7*100</f>
        <v>171.22172759566527</v>
      </c>
      <c r="G7" s="88">
        <f t="shared" ref="G7:G34" si="0">E7/D7*100</f>
        <v>185.37559028284895</v>
      </c>
    </row>
    <row r="8" spans="2:7" x14ac:dyDescent="0.25">
      <c r="B8" s="34" t="s">
        <v>158</v>
      </c>
      <c r="C8" s="48">
        <v>88956</v>
      </c>
      <c r="D8" s="48">
        <v>82164</v>
      </c>
      <c r="E8" s="88">
        <v>152312</v>
      </c>
      <c r="F8" s="88">
        <f>E8/C8*100</f>
        <v>171.22172759566527</v>
      </c>
      <c r="G8" s="88">
        <f t="shared" si="0"/>
        <v>185.37559028284895</v>
      </c>
    </row>
    <row r="9" spans="2:7" x14ac:dyDescent="0.25">
      <c r="B9" s="54" t="s">
        <v>29</v>
      </c>
      <c r="C9" s="59">
        <f>SUM(C10)</f>
        <v>612</v>
      </c>
      <c r="D9" s="59">
        <f t="shared" ref="D9:E9" si="1">SUM(D10)</f>
        <v>850</v>
      </c>
      <c r="E9" s="59">
        <f t="shared" si="1"/>
        <v>1203</v>
      </c>
      <c r="F9" s="88">
        <f>E9/C9*100</f>
        <v>196.56862745098039</v>
      </c>
      <c r="G9" s="88">
        <f t="shared" si="0"/>
        <v>141.52941176470588</v>
      </c>
    </row>
    <row r="10" spans="2:7" x14ac:dyDescent="0.25">
      <c r="B10" s="55" t="s">
        <v>28</v>
      </c>
      <c r="C10" s="48">
        <v>612</v>
      </c>
      <c r="D10" s="48">
        <v>850</v>
      </c>
      <c r="E10" s="88">
        <v>1203</v>
      </c>
      <c r="F10" s="88">
        <f>E10/C10*100</f>
        <v>196.56862745098039</v>
      </c>
      <c r="G10" s="88">
        <f t="shared" si="0"/>
        <v>141.52941176470588</v>
      </c>
    </row>
    <row r="11" spans="2:7" x14ac:dyDescent="0.25">
      <c r="B11" s="54" t="s">
        <v>161</v>
      </c>
      <c r="C11" s="59">
        <f>C12</f>
        <v>11710</v>
      </c>
      <c r="D11" s="59">
        <v>7000</v>
      </c>
      <c r="E11" s="89">
        <v>1142</v>
      </c>
      <c r="F11" s="88">
        <f t="shared" ref="F11:F34" si="2">E11/C11*100</f>
        <v>9.7523484201537141</v>
      </c>
      <c r="G11" s="88">
        <f t="shared" si="0"/>
        <v>16.314285714285713</v>
      </c>
    </row>
    <row r="12" spans="2:7" x14ac:dyDescent="0.25">
      <c r="B12" s="55" t="s">
        <v>162</v>
      </c>
      <c r="C12" s="48">
        <v>11710</v>
      </c>
      <c r="D12" s="48">
        <v>7000</v>
      </c>
      <c r="E12" s="88">
        <v>1142</v>
      </c>
      <c r="F12" s="88">
        <f t="shared" si="2"/>
        <v>9.7523484201537141</v>
      </c>
      <c r="G12" s="88">
        <f t="shared" si="0"/>
        <v>16.314285714285713</v>
      </c>
    </row>
    <row r="13" spans="2:7" x14ac:dyDescent="0.25">
      <c r="B13" s="54" t="s">
        <v>134</v>
      </c>
      <c r="C13" s="59">
        <f>SUM(C15:C15)</f>
        <v>754803</v>
      </c>
      <c r="D13" s="59">
        <v>931732</v>
      </c>
      <c r="E13" s="59">
        <f>SUM(E15:E15)</f>
        <v>903924</v>
      </c>
      <c r="F13" s="88">
        <f t="shared" si="2"/>
        <v>119.75628077789835</v>
      </c>
      <c r="G13" s="88">
        <f t="shared" si="0"/>
        <v>97.015450794863753</v>
      </c>
    </row>
    <row r="14" spans="2:7" x14ac:dyDescent="0.25">
      <c r="B14" s="55" t="s">
        <v>186</v>
      </c>
      <c r="C14" s="59">
        <v>0</v>
      </c>
      <c r="D14" s="48">
        <v>13272</v>
      </c>
      <c r="E14" s="59">
        <v>0</v>
      </c>
      <c r="F14" s="88" t="e">
        <f t="shared" si="2"/>
        <v>#DIV/0!</v>
      </c>
      <c r="G14" s="88">
        <f t="shared" si="0"/>
        <v>0</v>
      </c>
    </row>
    <row r="15" spans="2:7" x14ac:dyDescent="0.25">
      <c r="B15" s="55" t="s">
        <v>159</v>
      </c>
      <c r="C15" s="48">
        <v>754803</v>
      </c>
      <c r="D15" s="48">
        <v>918460</v>
      </c>
      <c r="E15" s="88">
        <v>903924</v>
      </c>
      <c r="F15" s="88">
        <f t="shared" si="2"/>
        <v>119.75628077789835</v>
      </c>
      <c r="G15" s="88">
        <f t="shared" si="0"/>
        <v>98.417350782832131</v>
      </c>
    </row>
    <row r="16" spans="2:7" x14ac:dyDescent="0.25">
      <c r="B16" s="56" t="s">
        <v>135</v>
      </c>
      <c r="C16" s="59">
        <f>SUM(C17)</f>
        <v>17866</v>
      </c>
      <c r="D16" s="59">
        <f t="shared" ref="D16:E16" si="3">SUM(D17)</f>
        <v>900</v>
      </c>
      <c r="E16" s="59">
        <f t="shared" si="3"/>
        <v>954</v>
      </c>
      <c r="F16" s="88">
        <f t="shared" si="2"/>
        <v>5.3397514832643012</v>
      </c>
      <c r="G16" s="88">
        <f t="shared" si="0"/>
        <v>106</v>
      </c>
    </row>
    <row r="17" spans="2:7" x14ac:dyDescent="0.25">
      <c r="B17" s="57" t="s">
        <v>160</v>
      </c>
      <c r="C17" s="48">
        <v>17866</v>
      </c>
      <c r="D17" s="48">
        <v>900</v>
      </c>
      <c r="E17" s="88">
        <v>954</v>
      </c>
      <c r="F17" s="88">
        <f t="shared" si="2"/>
        <v>5.3397514832643012</v>
      </c>
      <c r="G17" s="88">
        <f t="shared" si="0"/>
        <v>106</v>
      </c>
    </row>
    <row r="18" spans="2:7" ht="25.5" x14ac:dyDescent="0.25">
      <c r="B18" s="130" t="s">
        <v>200</v>
      </c>
      <c r="C18" s="48">
        <v>0</v>
      </c>
      <c r="D18" s="48">
        <v>0</v>
      </c>
      <c r="E18" s="89">
        <v>10374</v>
      </c>
      <c r="F18" s="88" t="e">
        <f t="shared" si="2"/>
        <v>#DIV/0!</v>
      </c>
      <c r="G18" s="88" t="e">
        <f t="shared" si="0"/>
        <v>#DIV/0!</v>
      </c>
    </row>
    <row r="19" spans="2:7" x14ac:dyDescent="0.25">
      <c r="B19" s="131" t="s">
        <v>201</v>
      </c>
      <c r="C19" s="48">
        <v>0</v>
      </c>
      <c r="D19" s="48">
        <v>0</v>
      </c>
      <c r="E19" s="88">
        <v>10374</v>
      </c>
      <c r="F19" s="88" t="e">
        <f t="shared" si="2"/>
        <v>#DIV/0!</v>
      </c>
      <c r="G19" s="88" t="e">
        <f t="shared" si="0"/>
        <v>#DIV/0!</v>
      </c>
    </row>
    <row r="20" spans="2:7" x14ac:dyDescent="0.25">
      <c r="B20" s="55"/>
      <c r="C20" s="48"/>
      <c r="D20" s="48"/>
      <c r="E20" s="88"/>
      <c r="F20" s="88"/>
      <c r="G20" s="88"/>
    </row>
    <row r="21" spans="2:7" x14ac:dyDescent="0.25">
      <c r="B21" s="53" t="s">
        <v>35</v>
      </c>
      <c r="C21" s="59">
        <f>SUM(C22+C24+C28+C31+C26)</f>
        <v>898847</v>
      </c>
      <c r="D21" s="59">
        <v>1025238</v>
      </c>
      <c r="E21" s="59">
        <v>1061922</v>
      </c>
      <c r="F21" s="88">
        <f t="shared" si="2"/>
        <v>118.14268724265642</v>
      </c>
      <c r="G21" s="88">
        <f t="shared" si="0"/>
        <v>103.57809601282824</v>
      </c>
    </row>
    <row r="22" spans="2:7" x14ac:dyDescent="0.25">
      <c r="B22" s="54" t="s">
        <v>34</v>
      </c>
      <c r="C22" s="59">
        <f>SUM(C23:C23)</f>
        <v>111050</v>
      </c>
      <c r="D22" s="59">
        <v>119735</v>
      </c>
      <c r="E22" s="59">
        <f>SUM(E23:E23)</f>
        <v>152262</v>
      </c>
      <c r="F22" s="88">
        <f t="shared" si="2"/>
        <v>137.11121116614137</v>
      </c>
      <c r="G22" s="88">
        <f t="shared" si="0"/>
        <v>127.16582452916857</v>
      </c>
    </row>
    <row r="23" spans="2:7" x14ac:dyDescent="0.25">
      <c r="B23" s="34" t="s">
        <v>33</v>
      </c>
      <c r="C23" s="48">
        <v>111050</v>
      </c>
      <c r="D23" s="48">
        <v>119735</v>
      </c>
      <c r="E23" s="88">
        <v>152262</v>
      </c>
      <c r="F23" s="88">
        <f t="shared" si="2"/>
        <v>137.11121116614137</v>
      </c>
      <c r="G23" s="88">
        <f t="shared" si="0"/>
        <v>127.16582452916857</v>
      </c>
    </row>
    <row r="24" spans="2:7" x14ac:dyDescent="0.25">
      <c r="B24" s="58" t="s">
        <v>29</v>
      </c>
      <c r="C24" s="59">
        <f>SUM(C25:C25)</f>
        <v>612</v>
      </c>
      <c r="D24" s="59">
        <v>850</v>
      </c>
      <c r="E24" s="59">
        <f>SUM(E25:E25)</f>
        <v>400</v>
      </c>
      <c r="F24" s="88">
        <f t="shared" si="2"/>
        <v>65.359477124183002</v>
      </c>
      <c r="G24" s="88">
        <f t="shared" si="0"/>
        <v>47.058823529411761</v>
      </c>
    </row>
    <row r="25" spans="2:7" x14ac:dyDescent="0.25">
      <c r="B25" s="33" t="s">
        <v>28</v>
      </c>
      <c r="C25" s="48">
        <v>612</v>
      </c>
      <c r="D25" s="48">
        <v>850</v>
      </c>
      <c r="E25" s="88">
        <v>400</v>
      </c>
      <c r="F25" s="88">
        <f t="shared" si="2"/>
        <v>65.359477124183002</v>
      </c>
      <c r="G25" s="88">
        <f t="shared" si="0"/>
        <v>47.058823529411761</v>
      </c>
    </row>
    <row r="26" spans="2:7" x14ac:dyDescent="0.25">
      <c r="B26" s="58" t="s">
        <v>161</v>
      </c>
      <c r="C26" s="59">
        <f>C27</f>
        <v>7591</v>
      </c>
      <c r="D26" s="59">
        <v>21350</v>
      </c>
      <c r="E26" s="89">
        <v>0</v>
      </c>
      <c r="F26" s="88">
        <f t="shared" si="2"/>
        <v>0</v>
      </c>
      <c r="G26" s="88">
        <f t="shared" si="0"/>
        <v>0</v>
      </c>
    </row>
    <row r="27" spans="2:7" x14ac:dyDescent="0.25">
      <c r="B27" s="33" t="s">
        <v>163</v>
      </c>
      <c r="C27" s="48">
        <v>7591</v>
      </c>
      <c r="D27" s="48">
        <v>21350</v>
      </c>
      <c r="E27" s="88">
        <v>0</v>
      </c>
      <c r="F27" s="88">
        <f t="shared" si="2"/>
        <v>0</v>
      </c>
      <c r="G27" s="88">
        <f t="shared" si="0"/>
        <v>0</v>
      </c>
    </row>
    <row r="28" spans="2:7" x14ac:dyDescent="0.25">
      <c r="B28" s="54" t="s">
        <v>134</v>
      </c>
      <c r="C28" s="59">
        <v>761728</v>
      </c>
      <c r="D28" s="59">
        <v>882403</v>
      </c>
      <c r="E28" s="59">
        <v>897696</v>
      </c>
      <c r="F28" s="88">
        <f t="shared" si="2"/>
        <v>117.84994118635524</v>
      </c>
      <c r="G28" s="88">
        <f t="shared" si="0"/>
        <v>101.73310834165341</v>
      </c>
    </row>
    <row r="29" spans="2:7" x14ac:dyDescent="0.25">
      <c r="B29" s="55" t="s">
        <v>186</v>
      </c>
      <c r="C29" s="59">
        <v>0</v>
      </c>
      <c r="D29" s="59">
        <v>13272</v>
      </c>
      <c r="E29" s="48">
        <v>13517</v>
      </c>
      <c r="F29" s="88" t="e">
        <f t="shared" si="2"/>
        <v>#DIV/0!</v>
      </c>
      <c r="G29" s="88">
        <f t="shared" si="0"/>
        <v>101.84599156118144</v>
      </c>
    </row>
    <row r="30" spans="2:7" x14ac:dyDescent="0.25">
      <c r="B30" s="55" t="s">
        <v>159</v>
      </c>
      <c r="C30" s="48">
        <v>761728</v>
      </c>
      <c r="D30" s="48">
        <v>869131</v>
      </c>
      <c r="E30" s="48">
        <v>884179</v>
      </c>
      <c r="F30" s="88">
        <f t="shared" si="2"/>
        <v>116.07542324819357</v>
      </c>
      <c r="G30" s="88">
        <f t="shared" si="0"/>
        <v>101.73138456688346</v>
      </c>
    </row>
    <row r="31" spans="2:7" x14ac:dyDescent="0.25">
      <c r="B31" s="54" t="s">
        <v>135</v>
      </c>
      <c r="C31" s="59">
        <f>SUM(C32:C32)</f>
        <v>17866</v>
      </c>
      <c r="D31" s="59">
        <v>900</v>
      </c>
      <c r="E31" s="59">
        <f>SUM(E32:E32)</f>
        <v>1190</v>
      </c>
      <c r="F31" s="88">
        <f t="shared" si="2"/>
        <v>6.6606962946378596</v>
      </c>
      <c r="G31" s="88">
        <f t="shared" si="0"/>
        <v>132.22222222222223</v>
      </c>
    </row>
    <row r="32" spans="2:7" x14ac:dyDescent="0.25">
      <c r="B32" s="55" t="s">
        <v>164</v>
      </c>
      <c r="C32" s="48">
        <v>17866</v>
      </c>
      <c r="D32" s="48">
        <v>900</v>
      </c>
      <c r="E32" s="88">
        <v>1190</v>
      </c>
      <c r="F32" s="88">
        <f t="shared" si="2"/>
        <v>6.6606962946378596</v>
      </c>
      <c r="G32" s="88">
        <f t="shared" si="0"/>
        <v>132.22222222222223</v>
      </c>
    </row>
    <row r="33" spans="2:8" ht="25.5" x14ac:dyDescent="0.25">
      <c r="B33" s="130" t="s">
        <v>200</v>
      </c>
      <c r="C33" s="48">
        <v>0</v>
      </c>
      <c r="D33" s="48">
        <v>0</v>
      </c>
      <c r="E33" s="89">
        <v>10374</v>
      </c>
      <c r="F33" s="88" t="e">
        <f t="shared" si="2"/>
        <v>#DIV/0!</v>
      </c>
      <c r="G33" s="88" t="e">
        <f t="shared" si="0"/>
        <v>#DIV/0!</v>
      </c>
    </row>
    <row r="34" spans="2:8" x14ac:dyDescent="0.25">
      <c r="B34" s="131" t="s">
        <v>201</v>
      </c>
      <c r="C34" s="48">
        <v>0</v>
      </c>
      <c r="D34" s="48">
        <v>0</v>
      </c>
      <c r="E34" s="88">
        <v>10374</v>
      </c>
      <c r="F34" s="88" t="e">
        <f t="shared" si="2"/>
        <v>#DIV/0!</v>
      </c>
      <c r="G34" s="88" t="e">
        <f t="shared" si="0"/>
        <v>#DIV/0!</v>
      </c>
    </row>
    <row r="35" spans="2:8" x14ac:dyDescent="0.25">
      <c r="C35" s="60"/>
      <c r="D35" s="60"/>
      <c r="E35" s="60"/>
      <c r="F35" s="60"/>
      <c r="G35" s="60"/>
      <c r="H35" s="60"/>
    </row>
  </sheetData>
  <mergeCells count="1">
    <mergeCell ref="B2:G2"/>
  </mergeCells>
  <pageMargins left="0.7" right="0.7" top="0.75" bottom="0.75" header="0.3" footer="0.3"/>
  <pageSetup paperSize="9" scale="80" fitToHeight="0" orientation="landscape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16"/>
  <sheetViews>
    <sheetView workbookViewId="0">
      <selection activeCell="H17" sqref="H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8" customHeight="1" x14ac:dyDescent="0.25">
      <c r="B2" s="166" t="s">
        <v>62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2:12" ht="15.75" customHeight="1" x14ac:dyDescent="0.25">
      <c r="B3" s="166" t="s">
        <v>38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2:12" ht="18" x14ac:dyDescent="0.25">
      <c r="B4" s="20"/>
      <c r="C4" s="20"/>
      <c r="D4" s="20"/>
      <c r="E4" s="20"/>
      <c r="F4" s="20"/>
      <c r="G4" s="20"/>
      <c r="H4" s="20"/>
      <c r="I4" s="20"/>
      <c r="J4" s="3"/>
      <c r="K4" s="3"/>
      <c r="L4" s="3"/>
    </row>
    <row r="5" spans="2:12" ht="25.5" customHeight="1" x14ac:dyDescent="0.25">
      <c r="B5" s="170" t="s">
        <v>6</v>
      </c>
      <c r="C5" s="171"/>
      <c r="D5" s="171"/>
      <c r="E5" s="171"/>
      <c r="F5" s="172"/>
      <c r="G5" s="42" t="s">
        <v>58</v>
      </c>
      <c r="H5" s="40" t="s">
        <v>50</v>
      </c>
      <c r="I5" s="42" t="s">
        <v>49</v>
      </c>
      <c r="J5" s="42" t="s">
        <v>59</v>
      </c>
      <c r="K5" s="42" t="s">
        <v>16</v>
      </c>
      <c r="L5" s="42" t="s">
        <v>48</v>
      </c>
    </row>
    <row r="6" spans="2:12" x14ac:dyDescent="0.25">
      <c r="B6" s="170">
        <v>1</v>
      </c>
      <c r="C6" s="171"/>
      <c r="D6" s="171"/>
      <c r="E6" s="171"/>
      <c r="F6" s="172"/>
      <c r="G6" s="42">
        <v>2</v>
      </c>
      <c r="H6" s="42">
        <v>3</v>
      </c>
      <c r="I6" s="42">
        <v>4</v>
      </c>
      <c r="J6" s="42">
        <v>5</v>
      </c>
      <c r="K6" s="42" t="s">
        <v>18</v>
      </c>
      <c r="L6" s="42" t="s">
        <v>19</v>
      </c>
    </row>
    <row r="7" spans="2:12" ht="25.5" x14ac:dyDescent="0.25">
      <c r="B7" s="7">
        <v>8</v>
      </c>
      <c r="C7" s="7"/>
      <c r="D7" s="7"/>
      <c r="E7" s="7"/>
      <c r="F7" s="7" t="s">
        <v>8</v>
      </c>
      <c r="G7" s="5"/>
      <c r="H7" s="5"/>
      <c r="I7" s="5"/>
      <c r="J7" s="30"/>
      <c r="K7" s="30"/>
      <c r="L7" s="30"/>
    </row>
    <row r="8" spans="2:12" x14ac:dyDescent="0.25">
      <c r="B8" s="7"/>
      <c r="C8" s="12">
        <v>84</v>
      </c>
      <c r="D8" s="12"/>
      <c r="E8" s="12"/>
      <c r="F8" s="12" t="s">
        <v>13</v>
      </c>
      <c r="G8" s="5"/>
      <c r="H8" s="5"/>
      <c r="I8" s="5"/>
      <c r="J8" s="30"/>
      <c r="K8" s="30"/>
      <c r="L8" s="30"/>
    </row>
    <row r="9" spans="2:12" ht="51" x14ac:dyDescent="0.25">
      <c r="B9" s="8"/>
      <c r="C9" s="8"/>
      <c r="D9" s="8">
        <v>841</v>
      </c>
      <c r="E9" s="8"/>
      <c r="F9" s="31" t="s">
        <v>39</v>
      </c>
      <c r="G9" s="5"/>
      <c r="H9" s="5"/>
      <c r="I9" s="5"/>
      <c r="J9" s="30"/>
      <c r="K9" s="30"/>
      <c r="L9" s="30"/>
    </row>
    <row r="10" spans="2:12" ht="25.5" x14ac:dyDescent="0.25">
      <c r="B10" s="8"/>
      <c r="C10" s="8"/>
      <c r="D10" s="8"/>
      <c r="E10" s="8">
        <v>8413</v>
      </c>
      <c r="F10" s="31" t="s">
        <v>40</v>
      </c>
      <c r="G10" s="5"/>
      <c r="H10" s="5"/>
      <c r="I10" s="5"/>
      <c r="J10" s="30"/>
      <c r="K10" s="30"/>
      <c r="L10" s="30"/>
    </row>
    <row r="11" spans="2:12" x14ac:dyDescent="0.25">
      <c r="B11" s="8"/>
      <c r="C11" s="8"/>
      <c r="D11" s="8"/>
      <c r="E11" s="9" t="s">
        <v>23</v>
      </c>
      <c r="F11" s="14"/>
      <c r="G11" s="5"/>
      <c r="H11" s="5"/>
      <c r="I11" s="5"/>
      <c r="J11" s="30"/>
      <c r="K11" s="30"/>
      <c r="L11" s="30"/>
    </row>
    <row r="12" spans="2:12" ht="25.5" x14ac:dyDescent="0.25">
      <c r="B12" s="10">
        <v>5</v>
      </c>
      <c r="C12" s="11"/>
      <c r="D12" s="11"/>
      <c r="E12" s="11"/>
      <c r="F12" s="24" t="s">
        <v>9</v>
      </c>
      <c r="G12" s="5"/>
      <c r="H12" s="5"/>
      <c r="I12" s="5"/>
      <c r="J12" s="30"/>
      <c r="K12" s="30"/>
      <c r="L12" s="30"/>
    </row>
    <row r="13" spans="2:12" ht="25.5" x14ac:dyDescent="0.25">
      <c r="B13" s="12"/>
      <c r="C13" s="12">
        <v>54</v>
      </c>
      <c r="D13" s="12"/>
      <c r="E13" s="12"/>
      <c r="F13" s="25" t="s">
        <v>14</v>
      </c>
      <c r="G13" s="5"/>
      <c r="H13" s="5"/>
      <c r="I13" s="6"/>
      <c r="J13" s="30"/>
      <c r="K13" s="30"/>
      <c r="L13" s="30"/>
    </row>
    <row r="14" spans="2:12" ht="63.75" x14ac:dyDescent="0.25">
      <c r="B14" s="12"/>
      <c r="C14" s="12"/>
      <c r="D14" s="12">
        <v>541</v>
      </c>
      <c r="E14" s="31"/>
      <c r="F14" s="31" t="s">
        <v>41</v>
      </c>
      <c r="G14" s="5"/>
      <c r="H14" s="5"/>
      <c r="I14" s="6"/>
      <c r="J14" s="30"/>
      <c r="K14" s="30"/>
      <c r="L14" s="30"/>
    </row>
    <row r="15" spans="2:12" ht="38.25" x14ac:dyDescent="0.25">
      <c r="B15" s="12"/>
      <c r="C15" s="12"/>
      <c r="D15" s="12"/>
      <c r="E15" s="31">
        <v>5413</v>
      </c>
      <c r="F15" s="31" t="s">
        <v>42</v>
      </c>
      <c r="G15" s="5"/>
      <c r="H15" s="5"/>
      <c r="I15" s="6"/>
      <c r="J15" s="30"/>
      <c r="K15" s="30"/>
      <c r="L15" s="30"/>
    </row>
    <row r="16" spans="2:12" x14ac:dyDescent="0.25">
      <c r="B16" s="13" t="s">
        <v>15</v>
      </c>
      <c r="C16" s="11"/>
      <c r="D16" s="11"/>
      <c r="E16" s="11"/>
      <c r="F16" s="24" t="s">
        <v>23</v>
      </c>
      <c r="G16" s="5"/>
      <c r="H16" s="5"/>
      <c r="I16" s="5"/>
      <c r="J16" s="30"/>
      <c r="K16" s="30"/>
      <c r="L16" s="30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8"/>
  <sheetViews>
    <sheetView workbookViewId="0">
      <selection activeCell="B28" sqref="B28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0"/>
      <c r="C1" s="20"/>
      <c r="D1" s="20"/>
      <c r="E1" s="3"/>
      <c r="F1" s="3"/>
      <c r="G1" s="3"/>
    </row>
    <row r="2" spans="2:7" ht="15.75" customHeight="1" x14ac:dyDescent="0.25">
      <c r="B2" s="166" t="s">
        <v>46</v>
      </c>
      <c r="C2" s="166"/>
      <c r="D2" s="166"/>
      <c r="E2" s="166"/>
      <c r="F2" s="166"/>
      <c r="G2" s="166"/>
    </row>
    <row r="3" spans="2:7" ht="18" x14ac:dyDescent="0.25">
      <c r="B3" s="20"/>
      <c r="C3" s="20"/>
      <c r="D3" s="20"/>
      <c r="E3" s="3"/>
      <c r="F3" s="3"/>
      <c r="G3" s="3"/>
    </row>
    <row r="4" spans="2:7" ht="25.5" x14ac:dyDescent="0.25">
      <c r="B4" s="40" t="s">
        <v>6</v>
      </c>
      <c r="C4" s="40" t="s">
        <v>150</v>
      </c>
      <c r="D4" s="40" t="s">
        <v>196</v>
      </c>
      <c r="E4" s="40" t="s">
        <v>152</v>
      </c>
      <c r="F4" s="40" t="s">
        <v>16</v>
      </c>
      <c r="G4" s="40" t="s">
        <v>48</v>
      </c>
    </row>
    <row r="5" spans="2:7" x14ac:dyDescent="0.25">
      <c r="B5" s="40">
        <v>1</v>
      </c>
      <c r="C5" s="40">
        <v>2</v>
      </c>
      <c r="D5" s="40">
        <v>3</v>
      </c>
      <c r="E5" s="40">
        <v>4</v>
      </c>
      <c r="F5" s="40" t="s">
        <v>197</v>
      </c>
      <c r="G5" s="40" t="s">
        <v>198</v>
      </c>
    </row>
    <row r="6" spans="2:7" ht="15.75" customHeight="1" x14ac:dyDescent="0.25">
      <c r="B6" s="7" t="s">
        <v>35</v>
      </c>
      <c r="C6" s="48">
        <f>C7</f>
        <v>898847</v>
      </c>
      <c r="D6" s="48">
        <f t="shared" ref="D6:E7" si="0">D7</f>
        <v>1025238</v>
      </c>
      <c r="E6" s="48">
        <f t="shared" si="0"/>
        <v>1061922</v>
      </c>
      <c r="F6" s="48">
        <f>E6/C6*100</f>
        <v>118.14268724265642</v>
      </c>
      <c r="G6" s="48">
        <f>E6/D6*100</f>
        <v>103.57809601282824</v>
      </c>
    </row>
    <row r="7" spans="2:7" ht="15.75" customHeight="1" x14ac:dyDescent="0.25">
      <c r="B7" s="7" t="s">
        <v>133</v>
      </c>
      <c r="C7" s="48">
        <f>C8</f>
        <v>898847</v>
      </c>
      <c r="D7" s="48">
        <f t="shared" si="0"/>
        <v>1025238</v>
      </c>
      <c r="E7" s="48">
        <f t="shared" si="0"/>
        <v>1061922</v>
      </c>
      <c r="F7" s="48">
        <f>E7/C7*100</f>
        <v>118.14268724265642</v>
      </c>
      <c r="G7" s="48">
        <f t="shared" ref="G7:G8" si="1">E7/D7*100</f>
        <v>103.57809601282824</v>
      </c>
    </row>
    <row r="8" spans="2:7" x14ac:dyDescent="0.25">
      <c r="B8" s="14" t="s">
        <v>187</v>
      </c>
      <c r="C8" s="48">
        <v>898847</v>
      </c>
      <c r="D8" s="48">
        <v>1025238</v>
      </c>
      <c r="E8" s="88">
        <v>1061922</v>
      </c>
      <c r="F8" s="48">
        <f>E8/C8*100</f>
        <v>118.14268724265642</v>
      </c>
      <c r="G8" s="48">
        <f t="shared" si="1"/>
        <v>103.57809601282824</v>
      </c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D26" sqref="D2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0"/>
      <c r="C1" s="20"/>
      <c r="D1" s="20"/>
      <c r="E1" s="20"/>
      <c r="F1" s="3"/>
      <c r="G1" s="3"/>
      <c r="H1" s="3"/>
    </row>
    <row r="2" spans="2:8" ht="15.75" customHeight="1" x14ac:dyDescent="0.25">
      <c r="B2" s="166" t="s">
        <v>43</v>
      </c>
      <c r="C2" s="166"/>
      <c r="D2" s="166"/>
      <c r="E2" s="166"/>
      <c r="F2" s="166"/>
      <c r="G2" s="166"/>
      <c r="H2" s="166"/>
    </row>
    <row r="3" spans="2:8" ht="18" x14ac:dyDescent="0.25">
      <c r="B3" s="20"/>
      <c r="C3" s="20"/>
      <c r="D3" s="20"/>
      <c r="E3" s="20"/>
      <c r="F3" s="3"/>
      <c r="G3" s="3"/>
      <c r="H3" s="3"/>
    </row>
    <row r="4" spans="2:8" ht="25.5" x14ac:dyDescent="0.25">
      <c r="B4" s="40" t="s">
        <v>6</v>
      </c>
      <c r="C4" s="40" t="s">
        <v>58</v>
      </c>
      <c r="D4" s="40" t="s">
        <v>50</v>
      </c>
      <c r="E4" s="40" t="s">
        <v>47</v>
      </c>
      <c r="F4" s="40" t="s">
        <v>59</v>
      </c>
      <c r="G4" s="40" t="s">
        <v>16</v>
      </c>
      <c r="H4" s="40" t="s">
        <v>48</v>
      </c>
    </row>
    <row r="5" spans="2:8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18</v>
      </c>
      <c r="H5" s="40" t="s">
        <v>19</v>
      </c>
    </row>
    <row r="6" spans="2:8" x14ac:dyDescent="0.25">
      <c r="B6" s="7" t="s">
        <v>44</v>
      </c>
      <c r="C6" s="5"/>
      <c r="D6" s="5"/>
      <c r="E6" s="6"/>
      <c r="F6" s="30"/>
      <c r="G6" s="30"/>
      <c r="H6" s="30"/>
    </row>
    <row r="7" spans="2:8" x14ac:dyDescent="0.25">
      <c r="B7" s="7" t="s">
        <v>34</v>
      </c>
      <c r="C7" s="5"/>
      <c r="D7" s="5"/>
      <c r="E7" s="5"/>
      <c r="F7" s="30"/>
      <c r="G7" s="30"/>
      <c r="H7" s="30"/>
    </row>
    <row r="8" spans="2:8" x14ac:dyDescent="0.25">
      <c r="B8" s="34" t="s">
        <v>33</v>
      </c>
      <c r="C8" s="5"/>
      <c r="D8" s="5"/>
      <c r="E8" s="5"/>
      <c r="F8" s="30"/>
      <c r="G8" s="30"/>
      <c r="H8" s="30"/>
    </row>
    <row r="9" spans="2:8" x14ac:dyDescent="0.25">
      <c r="B9" s="33" t="s">
        <v>32</v>
      </c>
      <c r="C9" s="5"/>
      <c r="D9" s="5"/>
      <c r="E9" s="5"/>
      <c r="F9" s="30"/>
      <c r="G9" s="30"/>
      <c r="H9" s="30"/>
    </row>
    <row r="10" spans="2:8" x14ac:dyDescent="0.25">
      <c r="B10" s="33" t="s">
        <v>23</v>
      </c>
      <c r="C10" s="5"/>
      <c r="D10" s="5"/>
      <c r="E10" s="5"/>
      <c r="F10" s="30"/>
      <c r="G10" s="30"/>
      <c r="H10" s="30"/>
    </row>
    <row r="11" spans="2:8" x14ac:dyDescent="0.25">
      <c r="B11" s="7" t="s">
        <v>31</v>
      </c>
      <c r="C11" s="5"/>
      <c r="D11" s="5"/>
      <c r="E11" s="6"/>
      <c r="F11" s="30"/>
      <c r="G11" s="30"/>
      <c r="H11" s="30"/>
    </row>
    <row r="12" spans="2:8" x14ac:dyDescent="0.25">
      <c r="B12" s="32" t="s">
        <v>30</v>
      </c>
      <c r="C12" s="5"/>
      <c r="D12" s="5"/>
      <c r="E12" s="6"/>
      <c r="F12" s="30"/>
      <c r="G12" s="30"/>
      <c r="H12" s="30"/>
    </row>
    <row r="13" spans="2:8" x14ac:dyDescent="0.25">
      <c r="B13" s="7" t="s">
        <v>29</v>
      </c>
      <c r="C13" s="5"/>
      <c r="D13" s="5"/>
      <c r="E13" s="6"/>
      <c r="F13" s="30"/>
      <c r="G13" s="30"/>
      <c r="H13" s="30"/>
    </row>
    <row r="14" spans="2:8" x14ac:dyDescent="0.25">
      <c r="B14" s="32" t="s">
        <v>28</v>
      </c>
      <c r="C14" s="5"/>
      <c r="D14" s="5"/>
      <c r="E14" s="6"/>
      <c r="F14" s="30"/>
      <c r="G14" s="30"/>
      <c r="H14" s="30"/>
    </row>
    <row r="15" spans="2:8" x14ac:dyDescent="0.25">
      <c r="B15" s="12" t="s">
        <v>15</v>
      </c>
      <c r="C15" s="5"/>
      <c r="D15" s="5"/>
      <c r="E15" s="6"/>
      <c r="F15" s="30"/>
      <c r="G15" s="30"/>
      <c r="H15" s="30"/>
    </row>
    <row r="16" spans="2:8" x14ac:dyDescent="0.25">
      <c r="B16" s="32"/>
      <c r="C16" s="5"/>
      <c r="D16" s="5"/>
      <c r="E16" s="6"/>
      <c r="F16" s="30"/>
      <c r="G16" s="30"/>
      <c r="H16" s="30"/>
    </row>
    <row r="17" spans="2:8" ht="15.75" customHeight="1" x14ac:dyDescent="0.25">
      <c r="B17" s="7" t="s">
        <v>45</v>
      </c>
      <c r="C17" s="5"/>
      <c r="D17" s="5"/>
      <c r="E17" s="6"/>
      <c r="F17" s="30"/>
      <c r="G17" s="30"/>
      <c r="H17" s="30"/>
    </row>
    <row r="18" spans="2:8" ht="15.75" customHeight="1" x14ac:dyDescent="0.25">
      <c r="B18" s="7" t="s">
        <v>34</v>
      </c>
      <c r="C18" s="5"/>
      <c r="D18" s="5"/>
      <c r="E18" s="5"/>
      <c r="F18" s="30"/>
      <c r="G18" s="30"/>
      <c r="H18" s="30"/>
    </row>
    <row r="19" spans="2:8" x14ac:dyDescent="0.25">
      <c r="B19" s="34" t="s">
        <v>33</v>
      </c>
      <c r="C19" s="5"/>
      <c r="D19" s="5"/>
      <c r="E19" s="5"/>
      <c r="F19" s="30"/>
      <c r="G19" s="30"/>
      <c r="H19" s="30"/>
    </row>
    <row r="20" spans="2:8" x14ac:dyDescent="0.25">
      <c r="B20" s="33" t="s">
        <v>32</v>
      </c>
      <c r="C20" s="5"/>
      <c r="D20" s="5"/>
      <c r="E20" s="5"/>
      <c r="F20" s="30"/>
      <c r="G20" s="30"/>
      <c r="H20" s="30"/>
    </row>
    <row r="21" spans="2:8" x14ac:dyDescent="0.25">
      <c r="B21" s="33" t="s">
        <v>23</v>
      </c>
      <c r="C21" s="5"/>
      <c r="D21" s="5"/>
      <c r="E21" s="5"/>
      <c r="F21" s="30"/>
      <c r="G21" s="30"/>
      <c r="H21" s="30"/>
    </row>
    <row r="22" spans="2:8" x14ac:dyDescent="0.25">
      <c r="B22" s="7" t="s">
        <v>31</v>
      </c>
      <c r="C22" s="5"/>
      <c r="D22" s="5"/>
      <c r="E22" s="6"/>
      <c r="F22" s="30"/>
      <c r="G22" s="30"/>
      <c r="H22" s="30"/>
    </row>
    <row r="23" spans="2:8" x14ac:dyDescent="0.25">
      <c r="B23" s="32" t="s">
        <v>30</v>
      </c>
      <c r="C23" s="5"/>
      <c r="D23" s="5"/>
      <c r="E23" s="6"/>
      <c r="F23" s="30"/>
      <c r="G23" s="30"/>
      <c r="H23" s="30"/>
    </row>
    <row r="24" spans="2:8" x14ac:dyDescent="0.25">
      <c r="B24" s="7" t="s">
        <v>29</v>
      </c>
      <c r="C24" s="5"/>
      <c r="D24" s="5"/>
      <c r="E24" s="6"/>
      <c r="F24" s="30"/>
      <c r="G24" s="30"/>
      <c r="H24" s="30"/>
    </row>
    <row r="25" spans="2:8" x14ac:dyDescent="0.25">
      <c r="B25" s="32" t="s">
        <v>28</v>
      </c>
      <c r="C25" s="5"/>
      <c r="D25" s="5"/>
      <c r="E25" s="6"/>
      <c r="F25" s="30"/>
      <c r="G25" s="30"/>
      <c r="H25" s="30"/>
    </row>
    <row r="26" spans="2:8" x14ac:dyDescent="0.25">
      <c r="B26" s="12" t="s">
        <v>15</v>
      </c>
      <c r="C26" s="5"/>
      <c r="D26" s="5"/>
      <c r="E26" s="6"/>
      <c r="F26" s="30"/>
      <c r="G26" s="30"/>
      <c r="H26" s="30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278"/>
  <sheetViews>
    <sheetView zoomScale="130" zoomScaleNormal="130" workbookViewId="0">
      <selection activeCell="G149" sqref="G14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41.28515625" customWidth="1"/>
    <col min="6" max="6" width="17" bestFit="1" customWidth="1"/>
    <col min="7" max="7" width="14" customWidth="1"/>
    <col min="8" max="8" width="9.28515625" style="76" bestFit="1" customWidth="1"/>
    <col min="11" max="11" width="10.140625" bestFit="1" customWidth="1"/>
    <col min="12" max="14" width="11.7109375" bestFit="1" customWidth="1"/>
  </cols>
  <sheetData>
    <row r="1" spans="2:14" ht="18" x14ac:dyDescent="0.25">
      <c r="B1" s="20"/>
      <c r="C1" s="20"/>
      <c r="D1" s="20"/>
      <c r="E1" s="20"/>
      <c r="F1" s="20"/>
      <c r="G1" s="20"/>
      <c r="H1" s="73"/>
    </row>
    <row r="2" spans="2:14" ht="18" customHeight="1" x14ac:dyDescent="0.25">
      <c r="B2" s="166" t="s">
        <v>10</v>
      </c>
      <c r="C2" s="183"/>
      <c r="D2" s="183"/>
      <c r="E2" s="183"/>
      <c r="F2" s="183"/>
      <c r="G2" s="183"/>
      <c r="H2" s="183"/>
    </row>
    <row r="3" spans="2:14" ht="18" x14ac:dyDescent="0.25">
      <c r="B3" s="20"/>
      <c r="C3" s="20"/>
      <c r="D3" s="20"/>
      <c r="E3" s="20"/>
      <c r="F3" s="20"/>
      <c r="G3" s="20"/>
      <c r="H3" s="73"/>
    </row>
    <row r="4" spans="2:14" ht="15.75" x14ac:dyDescent="0.25">
      <c r="B4" s="184" t="s">
        <v>63</v>
      </c>
      <c r="C4" s="184"/>
      <c r="D4" s="184"/>
      <c r="E4" s="184"/>
      <c r="F4" s="184"/>
      <c r="G4" s="184"/>
      <c r="H4" s="184"/>
    </row>
    <row r="5" spans="2:14" ht="18" x14ac:dyDescent="0.25">
      <c r="B5" s="20"/>
      <c r="C5" s="20"/>
      <c r="D5" s="20"/>
      <c r="E5" s="20"/>
      <c r="F5" s="20"/>
      <c r="G5" s="20"/>
      <c r="H5" s="73"/>
    </row>
    <row r="6" spans="2:14" ht="38.25" x14ac:dyDescent="0.25">
      <c r="B6" s="170" t="s">
        <v>6</v>
      </c>
      <c r="C6" s="171"/>
      <c r="D6" s="171"/>
      <c r="E6" s="172"/>
      <c r="F6" s="40" t="s">
        <v>196</v>
      </c>
      <c r="G6" s="40" t="s">
        <v>152</v>
      </c>
      <c r="H6" s="74" t="s">
        <v>48</v>
      </c>
    </row>
    <row r="7" spans="2:14" s="29" customFormat="1" ht="15.75" customHeight="1" x14ac:dyDescent="0.2">
      <c r="B7" s="185">
        <v>1</v>
      </c>
      <c r="C7" s="186"/>
      <c r="D7" s="186"/>
      <c r="E7" s="187"/>
      <c r="F7" s="41">
        <v>2</v>
      </c>
      <c r="G7" s="41">
        <v>3</v>
      </c>
      <c r="H7" s="75" t="s">
        <v>199</v>
      </c>
    </row>
    <row r="8" spans="2:14" s="43" customFormat="1" ht="25.5" x14ac:dyDescent="0.25">
      <c r="B8" s="180"/>
      <c r="C8" s="181"/>
      <c r="D8" s="182"/>
      <c r="E8" s="120" t="s">
        <v>188</v>
      </c>
      <c r="F8" s="79"/>
      <c r="G8" s="80"/>
      <c r="H8" s="78"/>
      <c r="L8" s="111"/>
      <c r="M8" s="111"/>
      <c r="N8" s="111"/>
    </row>
    <row r="9" spans="2:14" s="43" customFormat="1" x14ac:dyDescent="0.25">
      <c r="B9" s="180">
        <v>11</v>
      </c>
      <c r="C9" s="181"/>
      <c r="D9" s="182"/>
      <c r="E9" s="121" t="s">
        <v>136</v>
      </c>
      <c r="F9" s="77">
        <f>F11</f>
        <v>6646</v>
      </c>
      <c r="G9" s="77">
        <v>14294</v>
      </c>
      <c r="H9" s="78">
        <f>G9/F9*100</f>
        <v>215.07673788745109</v>
      </c>
    </row>
    <row r="10" spans="2:14" s="43" customFormat="1" x14ac:dyDescent="0.25">
      <c r="B10" s="180" t="s">
        <v>144</v>
      </c>
      <c r="C10" s="181"/>
      <c r="D10" s="182"/>
      <c r="E10" s="120" t="s">
        <v>148</v>
      </c>
      <c r="F10" s="79"/>
      <c r="G10" s="80"/>
      <c r="H10" s="78"/>
      <c r="L10" s="111"/>
      <c r="M10" s="111"/>
      <c r="N10" s="111"/>
    </row>
    <row r="11" spans="2:14" s="43" customFormat="1" x14ac:dyDescent="0.25">
      <c r="B11" s="180" t="s">
        <v>145</v>
      </c>
      <c r="C11" s="181"/>
      <c r="D11" s="182"/>
      <c r="E11" s="120" t="s">
        <v>149</v>
      </c>
      <c r="F11" s="77">
        <v>6646</v>
      </c>
      <c r="G11" s="77">
        <v>14294</v>
      </c>
      <c r="H11" s="78">
        <f t="shared" ref="H11:H73" si="0">G11/F11*100</f>
        <v>215.07673788745109</v>
      </c>
      <c r="M11" s="111"/>
      <c r="N11" s="111"/>
    </row>
    <row r="12" spans="2:14" s="43" customFormat="1" x14ac:dyDescent="0.2">
      <c r="B12" s="177">
        <v>3</v>
      </c>
      <c r="C12" s="178"/>
      <c r="D12" s="179"/>
      <c r="E12" s="114" t="s">
        <v>3</v>
      </c>
      <c r="F12" s="101">
        <v>6646</v>
      </c>
      <c r="G12" s="105">
        <v>14294</v>
      </c>
      <c r="H12" s="78">
        <f t="shared" si="0"/>
        <v>215.07673788745109</v>
      </c>
      <c r="L12" s="111"/>
      <c r="M12" s="111"/>
    </row>
    <row r="13" spans="2:14" s="43" customFormat="1" x14ac:dyDescent="0.2">
      <c r="B13" s="177">
        <v>31</v>
      </c>
      <c r="C13" s="178"/>
      <c r="D13" s="179"/>
      <c r="E13" s="114" t="s">
        <v>4</v>
      </c>
      <c r="F13" s="101">
        <v>6046</v>
      </c>
      <c r="G13" s="59">
        <v>14294</v>
      </c>
      <c r="H13" s="78">
        <f t="shared" si="0"/>
        <v>236.42077406549785</v>
      </c>
      <c r="M13" s="111"/>
    </row>
    <row r="14" spans="2:14" s="43" customFormat="1" x14ac:dyDescent="0.2">
      <c r="B14" s="112">
        <v>311</v>
      </c>
      <c r="C14" s="113"/>
      <c r="D14" s="114"/>
      <c r="E14" s="114" t="s">
        <v>24</v>
      </c>
      <c r="F14" s="101"/>
      <c r="G14" s="59">
        <v>12921</v>
      </c>
      <c r="H14" s="78" t="e">
        <f t="shared" si="0"/>
        <v>#DIV/0!</v>
      </c>
      <c r="M14" s="111"/>
    </row>
    <row r="15" spans="2:14" s="43" customFormat="1" x14ac:dyDescent="0.2">
      <c r="B15" s="115">
        <v>3111</v>
      </c>
      <c r="C15" s="116"/>
      <c r="D15" s="117"/>
      <c r="E15" s="117" t="s">
        <v>25</v>
      </c>
      <c r="F15" s="66"/>
      <c r="G15" s="48">
        <v>12921</v>
      </c>
      <c r="H15" s="142" t="e">
        <f t="shared" si="0"/>
        <v>#DIV/0!</v>
      </c>
    </row>
    <row r="16" spans="2:14" s="43" customFormat="1" x14ac:dyDescent="0.2">
      <c r="B16" s="112">
        <v>312</v>
      </c>
      <c r="C16" s="113"/>
      <c r="D16" s="114"/>
      <c r="E16" s="114" t="s">
        <v>85</v>
      </c>
      <c r="F16" s="101"/>
      <c r="G16" s="59">
        <f>G17</f>
        <v>1298</v>
      </c>
      <c r="H16" s="78" t="e">
        <f t="shared" si="0"/>
        <v>#DIV/0!</v>
      </c>
    </row>
    <row r="17" spans="2:12" s="43" customFormat="1" x14ac:dyDescent="0.2">
      <c r="B17" s="115">
        <v>3121</v>
      </c>
      <c r="C17" s="116"/>
      <c r="D17" s="117"/>
      <c r="E17" s="117" t="s">
        <v>85</v>
      </c>
      <c r="F17" s="66"/>
      <c r="G17" s="48">
        <v>1298</v>
      </c>
      <c r="H17" s="142" t="e">
        <f t="shared" si="0"/>
        <v>#DIV/0!</v>
      </c>
      <c r="L17" s="111"/>
    </row>
    <row r="18" spans="2:12" s="43" customFormat="1" x14ac:dyDescent="0.2">
      <c r="B18" s="112">
        <v>313</v>
      </c>
      <c r="C18" s="113"/>
      <c r="D18" s="114"/>
      <c r="E18" s="114" t="s">
        <v>86</v>
      </c>
      <c r="F18" s="101"/>
      <c r="G18" s="59">
        <v>75</v>
      </c>
      <c r="H18" s="78" t="e">
        <f t="shared" si="0"/>
        <v>#DIV/0!</v>
      </c>
    </row>
    <row r="19" spans="2:12" s="43" customFormat="1" x14ac:dyDescent="0.2">
      <c r="B19" s="115">
        <v>3132</v>
      </c>
      <c r="C19" s="116"/>
      <c r="D19" s="117"/>
      <c r="E19" s="117" t="s">
        <v>87</v>
      </c>
      <c r="F19" s="66"/>
      <c r="G19" s="48">
        <v>75</v>
      </c>
      <c r="H19" s="142" t="e">
        <f t="shared" si="0"/>
        <v>#DIV/0!</v>
      </c>
      <c r="L19" s="111"/>
    </row>
    <row r="20" spans="2:12" s="43" customFormat="1" x14ac:dyDescent="0.2">
      <c r="B20" s="177">
        <v>32</v>
      </c>
      <c r="C20" s="178"/>
      <c r="D20" s="179"/>
      <c r="E20" s="114" t="s">
        <v>12</v>
      </c>
      <c r="F20" s="101">
        <v>600</v>
      </c>
      <c r="G20" s="59">
        <v>0</v>
      </c>
      <c r="H20" s="78">
        <f t="shared" si="0"/>
        <v>0</v>
      </c>
    </row>
    <row r="21" spans="2:12" s="43" customFormat="1" x14ac:dyDescent="0.2">
      <c r="B21" s="112">
        <v>321</v>
      </c>
      <c r="C21" s="113"/>
      <c r="D21" s="114"/>
      <c r="E21" s="114" t="s">
        <v>26</v>
      </c>
      <c r="F21" s="101"/>
      <c r="G21" s="59">
        <f>SUM(G22:G22)</f>
        <v>0</v>
      </c>
      <c r="H21" s="78" t="e">
        <f t="shared" si="0"/>
        <v>#DIV/0!</v>
      </c>
    </row>
    <row r="22" spans="2:12" s="43" customFormat="1" ht="25.5" x14ac:dyDescent="0.2">
      <c r="B22" s="115">
        <v>3212</v>
      </c>
      <c r="C22" s="116"/>
      <c r="D22" s="117"/>
      <c r="E22" s="117" t="s">
        <v>89</v>
      </c>
      <c r="F22" s="66"/>
      <c r="G22" s="48">
        <v>0</v>
      </c>
      <c r="H22" s="142" t="e">
        <f t="shared" si="0"/>
        <v>#DIV/0!</v>
      </c>
    </row>
    <row r="23" spans="2:12" s="43" customFormat="1" ht="25.5" x14ac:dyDescent="0.25">
      <c r="B23" s="180"/>
      <c r="C23" s="181"/>
      <c r="D23" s="182"/>
      <c r="E23" s="120" t="s">
        <v>188</v>
      </c>
      <c r="F23" s="79"/>
      <c r="G23" s="80"/>
      <c r="H23" s="142"/>
    </row>
    <row r="24" spans="2:12" s="43" customFormat="1" x14ac:dyDescent="0.25">
      <c r="B24" s="180">
        <v>11</v>
      </c>
      <c r="C24" s="181"/>
      <c r="D24" s="182"/>
      <c r="E24" s="121" t="s">
        <v>136</v>
      </c>
      <c r="F24" s="77">
        <f>F27</f>
        <v>110</v>
      </c>
      <c r="G24" s="77">
        <v>156</v>
      </c>
      <c r="H24" s="78">
        <f t="shared" si="0"/>
        <v>141.81818181818181</v>
      </c>
    </row>
    <row r="25" spans="2:12" s="43" customFormat="1" x14ac:dyDescent="0.25">
      <c r="B25" s="180" t="s">
        <v>144</v>
      </c>
      <c r="C25" s="181"/>
      <c r="D25" s="182"/>
      <c r="E25" s="120" t="s">
        <v>148</v>
      </c>
      <c r="F25" s="79"/>
      <c r="G25" s="80"/>
      <c r="H25" s="78"/>
    </row>
    <row r="26" spans="2:12" s="43" customFormat="1" ht="25.5" x14ac:dyDescent="0.25">
      <c r="B26" s="180" t="s">
        <v>171</v>
      </c>
      <c r="C26" s="181"/>
      <c r="D26" s="182"/>
      <c r="E26" s="120" t="s">
        <v>172</v>
      </c>
      <c r="F26" s="77">
        <f>F27</f>
        <v>110</v>
      </c>
      <c r="G26" s="77">
        <v>156</v>
      </c>
      <c r="H26" s="78">
        <f t="shared" si="0"/>
        <v>141.81818181818181</v>
      </c>
    </row>
    <row r="27" spans="2:12" s="43" customFormat="1" x14ac:dyDescent="0.25">
      <c r="B27" s="177">
        <v>3</v>
      </c>
      <c r="C27" s="178"/>
      <c r="D27" s="179"/>
      <c r="E27" s="114" t="s">
        <v>3</v>
      </c>
      <c r="F27" s="77">
        <f>F28</f>
        <v>110</v>
      </c>
      <c r="G27" s="77">
        <v>156</v>
      </c>
      <c r="H27" s="78">
        <f t="shared" si="0"/>
        <v>141.81818181818181</v>
      </c>
    </row>
    <row r="28" spans="2:12" s="43" customFormat="1" ht="15" customHeight="1" x14ac:dyDescent="0.2">
      <c r="B28" s="118">
        <v>32</v>
      </c>
      <c r="C28" s="119"/>
      <c r="D28" s="120"/>
      <c r="E28" s="122" t="s">
        <v>12</v>
      </c>
      <c r="F28" s="89">
        <v>110</v>
      </c>
      <c r="G28" s="89">
        <v>156</v>
      </c>
      <c r="H28" s="78">
        <f t="shared" si="0"/>
        <v>141.81818181818181</v>
      </c>
    </row>
    <row r="29" spans="2:12" s="43" customFormat="1" ht="25.5" x14ac:dyDescent="0.25">
      <c r="B29" s="180"/>
      <c r="C29" s="181"/>
      <c r="D29" s="182"/>
      <c r="E29" s="120" t="s">
        <v>188</v>
      </c>
      <c r="F29" s="64"/>
      <c r="G29" s="65"/>
      <c r="H29" s="78"/>
    </row>
    <row r="30" spans="2:12" s="43" customFormat="1" ht="15" customHeight="1" x14ac:dyDescent="0.25">
      <c r="B30" s="180">
        <v>11</v>
      </c>
      <c r="C30" s="181"/>
      <c r="D30" s="182"/>
      <c r="E30" s="121" t="s">
        <v>136</v>
      </c>
      <c r="F30" s="77">
        <f>F33+F70</f>
        <v>97159</v>
      </c>
      <c r="G30" s="77">
        <v>138079</v>
      </c>
      <c r="H30" s="78">
        <f t="shared" si="0"/>
        <v>142.1165306353503</v>
      </c>
    </row>
    <row r="31" spans="2:12" s="43" customFormat="1" ht="15" customHeight="1" x14ac:dyDescent="0.25">
      <c r="B31" s="180" t="s">
        <v>193</v>
      </c>
      <c r="C31" s="181"/>
      <c r="D31" s="182"/>
      <c r="E31" s="120" t="s">
        <v>189</v>
      </c>
      <c r="F31" s="64"/>
      <c r="G31" s="65"/>
      <c r="H31" s="78"/>
    </row>
    <row r="32" spans="2:12" s="43" customFormat="1" ht="15" customHeight="1" x14ac:dyDescent="0.25">
      <c r="B32" s="180" t="s">
        <v>195</v>
      </c>
      <c r="C32" s="181"/>
      <c r="D32" s="182"/>
      <c r="E32" s="120" t="s">
        <v>190</v>
      </c>
      <c r="F32" s="77"/>
      <c r="G32" s="77"/>
      <c r="H32" s="78"/>
    </row>
    <row r="33" spans="2:11" s="43" customFormat="1" ht="15" customHeight="1" x14ac:dyDescent="0.25">
      <c r="B33" s="177">
        <v>3</v>
      </c>
      <c r="C33" s="178"/>
      <c r="D33" s="179"/>
      <c r="E33" s="114" t="s">
        <v>3</v>
      </c>
      <c r="F33" s="101">
        <v>92833</v>
      </c>
      <c r="G33" s="101">
        <f>G36+G66+G34</f>
        <v>94704</v>
      </c>
      <c r="H33" s="78">
        <f t="shared" si="0"/>
        <v>102.0154470931673</v>
      </c>
      <c r="K33" s="111"/>
    </row>
    <row r="34" spans="2:11" s="43" customFormat="1" ht="15" customHeight="1" x14ac:dyDescent="0.2">
      <c r="B34" s="177">
        <v>31</v>
      </c>
      <c r="C34" s="178"/>
      <c r="D34" s="179"/>
      <c r="E34" s="114" t="s">
        <v>4</v>
      </c>
      <c r="F34" s="101">
        <v>531</v>
      </c>
      <c r="G34" s="59">
        <v>0</v>
      </c>
      <c r="H34" s="78">
        <f t="shared" si="0"/>
        <v>0</v>
      </c>
      <c r="K34" s="111"/>
    </row>
    <row r="35" spans="2:11" s="43" customFormat="1" ht="15" customHeight="1" x14ac:dyDescent="0.25">
      <c r="B35" s="112">
        <v>312</v>
      </c>
      <c r="C35" s="113"/>
      <c r="D35" s="114"/>
      <c r="E35" s="114" t="s">
        <v>85</v>
      </c>
      <c r="F35" s="101"/>
      <c r="G35" s="101">
        <v>0</v>
      </c>
      <c r="H35" s="78" t="e">
        <f t="shared" si="0"/>
        <v>#DIV/0!</v>
      </c>
      <c r="K35" s="111"/>
    </row>
    <row r="36" spans="2:11" s="43" customFormat="1" ht="15" customHeight="1" x14ac:dyDescent="0.2">
      <c r="B36" s="102">
        <v>32</v>
      </c>
      <c r="C36" s="103"/>
      <c r="D36" s="104"/>
      <c r="E36" s="114" t="s">
        <v>12</v>
      </c>
      <c r="F36" s="101">
        <v>92292</v>
      </c>
      <c r="G36" s="59">
        <f>SUM(G37+G42+G49+G59+G61)</f>
        <v>94192</v>
      </c>
      <c r="H36" s="78">
        <f t="shared" si="0"/>
        <v>102.05868330949595</v>
      </c>
    </row>
    <row r="37" spans="2:11" s="43" customFormat="1" x14ac:dyDescent="0.2">
      <c r="B37" s="102">
        <v>321</v>
      </c>
      <c r="C37" s="103"/>
      <c r="D37" s="104"/>
      <c r="E37" s="114" t="s">
        <v>26</v>
      </c>
      <c r="F37" s="101"/>
      <c r="G37" s="59">
        <v>6690</v>
      </c>
      <c r="H37" s="78" t="e">
        <f t="shared" si="0"/>
        <v>#DIV/0!</v>
      </c>
      <c r="K37" s="111"/>
    </row>
    <row r="38" spans="2:11" s="43" customFormat="1" x14ac:dyDescent="0.2">
      <c r="B38" s="67">
        <v>3211</v>
      </c>
      <c r="C38" s="68"/>
      <c r="D38" s="69"/>
      <c r="E38" s="117" t="s">
        <v>27</v>
      </c>
      <c r="F38" s="66"/>
      <c r="G38" s="48">
        <v>5207</v>
      </c>
      <c r="H38" s="142" t="e">
        <f t="shared" si="0"/>
        <v>#DIV/0!</v>
      </c>
    </row>
    <row r="39" spans="2:11" s="43" customFormat="1" ht="25.5" x14ac:dyDescent="0.2">
      <c r="B39" s="67">
        <v>3212</v>
      </c>
      <c r="C39" s="68"/>
      <c r="D39" s="69"/>
      <c r="E39" s="117" t="s">
        <v>89</v>
      </c>
      <c r="F39" s="66"/>
      <c r="G39" s="48">
        <v>0</v>
      </c>
      <c r="H39" s="142" t="e">
        <f t="shared" si="0"/>
        <v>#DIV/0!</v>
      </c>
    </row>
    <row r="40" spans="2:11" s="43" customFormat="1" ht="15" customHeight="1" x14ac:dyDescent="0.2">
      <c r="B40" s="67">
        <v>3213</v>
      </c>
      <c r="C40" s="68"/>
      <c r="D40" s="69"/>
      <c r="E40" s="117" t="s">
        <v>90</v>
      </c>
      <c r="F40" s="66"/>
      <c r="G40" s="48">
        <v>493</v>
      </c>
      <c r="H40" s="142" t="e">
        <f t="shared" si="0"/>
        <v>#DIV/0!</v>
      </c>
    </row>
    <row r="41" spans="2:11" s="43" customFormat="1" ht="15" customHeight="1" x14ac:dyDescent="0.2">
      <c r="B41" s="67">
        <v>3214</v>
      </c>
      <c r="C41" s="68"/>
      <c r="D41" s="69"/>
      <c r="E41" s="117" t="s">
        <v>91</v>
      </c>
      <c r="F41" s="66"/>
      <c r="G41" s="48">
        <v>990</v>
      </c>
      <c r="H41" s="142" t="e">
        <f t="shared" si="0"/>
        <v>#DIV/0!</v>
      </c>
    </row>
    <row r="42" spans="2:11" s="43" customFormat="1" ht="15" customHeight="1" x14ac:dyDescent="0.2">
      <c r="B42" s="102">
        <v>322</v>
      </c>
      <c r="C42" s="103"/>
      <c r="D42" s="104"/>
      <c r="E42" s="114" t="s">
        <v>92</v>
      </c>
      <c r="F42" s="101"/>
      <c r="G42" s="59">
        <v>52972</v>
      </c>
      <c r="H42" s="78" t="e">
        <f t="shared" si="0"/>
        <v>#DIV/0!</v>
      </c>
    </row>
    <row r="43" spans="2:11" s="43" customFormat="1" ht="15" customHeight="1" x14ac:dyDescent="0.2">
      <c r="B43" s="67">
        <v>3221</v>
      </c>
      <c r="C43" s="68"/>
      <c r="D43" s="69"/>
      <c r="E43" s="117" t="s">
        <v>93</v>
      </c>
      <c r="F43" s="66"/>
      <c r="G43" s="48">
        <v>13471</v>
      </c>
      <c r="H43" s="142" t="e">
        <f t="shared" si="0"/>
        <v>#DIV/0!</v>
      </c>
    </row>
    <row r="44" spans="2:11" s="43" customFormat="1" ht="15" customHeight="1" x14ac:dyDescent="0.2">
      <c r="B44" s="67">
        <v>3222</v>
      </c>
      <c r="C44" s="68"/>
      <c r="D44" s="69"/>
      <c r="E44" s="117" t="s">
        <v>94</v>
      </c>
      <c r="F44" s="66"/>
      <c r="G44" s="48">
        <v>0</v>
      </c>
      <c r="H44" s="142" t="e">
        <f t="shared" si="0"/>
        <v>#DIV/0!</v>
      </c>
    </row>
    <row r="45" spans="2:11" s="43" customFormat="1" ht="15" customHeight="1" x14ac:dyDescent="0.2">
      <c r="B45" s="67">
        <v>3223</v>
      </c>
      <c r="C45" s="68"/>
      <c r="D45" s="69"/>
      <c r="E45" s="117" t="s">
        <v>95</v>
      </c>
      <c r="F45" s="66"/>
      <c r="G45" s="48">
        <v>36394</v>
      </c>
      <c r="H45" s="142" t="e">
        <f t="shared" si="0"/>
        <v>#DIV/0!</v>
      </c>
    </row>
    <row r="46" spans="2:11" s="43" customFormat="1" ht="25.5" x14ac:dyDescent="0.2">
      <c r="B46" s="67">
        <v>3224</v>
      </c>
      <c r="C46" s="68"/>
      <c r="D46" s="69"/>
      <c r="E46" s="117" t="s">
        <v>96</v>
      </c>
      <c r="F46" s="66"/>
      <c r="G46" s="48">
        <v>1958</v>
      </c>
      <c r="H46" s="142" t="e">
        <f t="shared" si="0"/>
        <v>#DIV/0!</v>
      </c>
    </row>
    <row r="47" spans="2:11" s="43" customFormat="1" ht="15" customHeight="1" x14ac:dyDescent="0.2">
      <c r="B47" s="67">
        <v>3225</v>
      </c>
      <c r="C47" s="68"/>
      <c r="D47" s="69"/>
      <c r="E47" s="117" t="s">
        <v>97</v>
      </c>
      <c r="F47" s="66"/>
      <c r="G47" s="48">
        <v>534</v>
      </c>
      <c r="H47" s="142" t="e">
        <f t="shared" si="0"/>
        <v>#DIV/0!</v>
      </c>
    </row>
    <row r="48" spans="2:11" s="43" customFormat="1" ht="15" customHeight="1" x14ac:dyDescent="0.2">
      <c r="B48" s="67">
        <v>3227</v>
      </c>
      <c r="C48" s="68"/>
      <c r="D48" s="69"/>
      <c r="E48" s="117" t="s">
        <v>98</v>
      </c>
      <c r="F48" s="66"/>
      <c r="G48" s="48">
        <v>614</v>
      </c>
      <c r="H48" s="142" t="e">
        <f t="shared" si="0"/>
        <v>#DIV/0!</v>
      </c>
    </row>
    <row r="49" spans="2:8" s="43" customFormat="1" ht="15" customHeight="1" x14ac:dyDescent="0.2">
      <c r="B49" s="102">
        <v>323</v>
      </c>
      <c r="C49" s="103"/>
      <c r="D49" s="104"/>
      <c r="E49" s="114" t="s">
        <v>99</v>
      </c>
      <c r="F49" s="101"/>
      <c r="G49" s="59">
        <f>SUM(G50:G58)</f>
        <v>34530</v>
      </c>
      <c r="H49" s="78" t="e">
        <f t="shared" si="0"/>
        <v>#DIV/0!</v>
      </c>
    </row>
    <row r="50" spans="2:8" s="43" customFormat="1" x14ac:dyDescent="0.2">
      <c r="B50" s="67">
        <v>3231</v>
      </c>
      <c r="C50" s="68"/>
      <c r="D50" s="69"/>
      <c r="E50" s="117" t="s">
        <v>100</v>
      </c>
      <c r="F50" s="66"/>
      <c r="G50" s="48">
        <v>899</v>
      </c>
      <c r="H50" s="142" t="e">
        <f t="shared" si="0"/>
        <v>#DIV/0!</v>
      </c>
    </row>
    <row r="51" spans="2:8" s="43" customFormat="1" ht="15" customHeight="1" x14ac:dyDescent="0.2">
      <c r="B51" s="67">
        <v>3232</v>
      </c>
      <c r="C51" s="68"/>
      <c r="D51" s="69"/>
      <c r="E51" s="117" t="s">
        <v>101</v>
      </c>
      <c r="F51" s="66"/>
      <c r="G51" s="48">
        <v>11044</v>
      </c>
      <c r="H51" s="142" t="e">
        <f t="shared" si="0"/>
        <v>#DIV/0!</v>
      </c>
    </row>
    <row r="52" spans="2:8" s="43" customFormat="1" ht="15" customHeight="1" x14ac:dyDescent="0.2">
      <c r="B52" s="67">
        <v>3222</v>
      </c>
      <c r="C52" s="68"/>
      <c r="D52" s="69"/>
      <c r="E52" s="117" t="s">
        <v>184</v>
      </c>
      <c r="F52" s="66"/>
      <c r="G52" s="48">
        <v>127</v>
      </c>
      <c r="H52" s="142" t="e">
        <f t="shared" si="0"/>
        <v>#DIV/0!</v>
      </c>
    </row>
    <row r="53" spans="2:8" s="43" customFormat="1" x14ac:dyDescent="0.2">
      <c r="B53" s="67">
        <v>3234</v>
      </c>
      <c r="C53" s="68"/>
      <c r="D53" s="69"/>
      <c r="E53" s="117" t="s">
        <v>102</v>
      </c>
      <c r="F53" s="66"/>
      <c r="G53" s="48">
        <v>6043</v>
      </c>
      <c r="H53" s="142" t="e">
        <f t="shared" si="0"/>
        <v>#DIV/0!</v>
      </c>
    </row>
    <row r="54" spans="2:8" s="43" customFormat="1" ht="21" customHeight="1" x14ac:dyDescent="0.2">
      <c r="B54" s="67">
        <v>3235</v>
      </c>
      <c r="C54" s="68"/>
      <c r="D54" s="69"/>
      <c r="E54" s="117" t="s">
        <v>103</v>
      </c>
      <c r="F54" s="66"/>
      <c r="G54" s="48">
        <v>1394</v>
      </c>
      <c r="H54" s="142" t="e">
        <f t="shared" si="0"/>
        <v>#DIV/0!</v>
      </c>
    </row>
    <row r="55" spans="2:8" s="43" customFormat="1" ht="15" customHeight="1" x14ac:dyDescent="0.2">
      <c r="B55" s="67">
        <v>3236</v>
      </c>
      <c r="C55" s="68"/>
      <c r="D55" s="69"/>
      <c r="E55" s="117" t="s">
        <v>137</v>
      </c>
      <c r="F55" s="66"/>
      <c r="G55" s="48">
        <v>2638</v>
      </c>
      <c r="H55" s="142" t="e">
        <f t="shared" si="0"/>
        <v>#DIV/0!</v>
      </c>
    </row>
    <row r="56" spans="2:8" s="43" customFormat="1" ht="15" customHeight="1" x14ac:dyDescent="0.2">
      <c r="B56" s="67">
        <v>3237</v>
      </c>
      <c r="C56" s="68"/>
      <c r="D56" s="69"/>
      <c r="E56" s="117" t="s">
        <v>105</v>
      </c>
      <c r="F56" s="66"/>
      <c r="G56" s="48">
        <v>4837</v>
      </c>
      <c r="H56" s="142" t="e">
        <f t="shared" si="0"/>
        <v>#DIV/0!</v>
      </c>
    </row>
    <row r="57" spans="2:8" s="43" customFormat="1" ht="15" customHeight="1" x14ac:dyDescent="0.2">
      <c r="B57" s="67">
        <v>3238</v>
      </c>
      <c r="C57" s="68"/>
      <c r="D57" s="69"/>
      <c r="E57" s="117" t="s">
        <v>106</v>
      </c>
      <c r="F57" s="66"/>
      <c r="G57" s="48">
        <v>4233</v>
      </c>
      <c r="H57" s="142" t="e">
        <f t="shared" si="0"/>
        <v>#DIV/0!</v>
      </c>
    </row>
    <row r="58" spans="2:8" s="43" customFormat="1" x14ac:dyDescent="0.2">
      <c r="B58" s="67">
        <v>3239</v>
      </c>
      <c r="C58" s="68"/>
      <c r="D58" s="69"/>
      <c r="E58" s="117" t="s">
        <v>107</v>
      </c>
      <c r="F58" s="66"/>
      <c r="G58" s="48">
        <v>3315</v>
      </c>
      <c r="H58" s="142" t="e">
        <f t="shared" si="0"/>
        <v>#DIV/0!</v>
      </c>
    </row>
    <row r="59" spans="2:8" s="43" customFormat="1" ht="25.5" x14ac:dyDescent="0.2">
      <c r="B59" s="102">
        <v>324</v>
      </c>
      <c r="C59" s="103"/>
      <c r="D59" s="104"/>
      <c r="E59" s="114" t="s">
        <v>108</v>
      </c>
      <c r="F59" s="101"/>
      <c r="G59" s="59">
        <f>SUM(G60)</f>
        <v>0</v>
      </c>
      <c r="H59" s="78" t="e">
        <f t="shared" si="0"/>
        <v>#DIV/0!</v>
      </c>
    </row>
    <row r="60" spans="2:8" s="43" customFormat="1" ht="25.5" x14ac:dyDescent="0.2">
      <c r="B60" s="67">
        <v>3241</v>
      </c>
      <c r="C60" s="68"/>
      <c r="D60" s="69"/>
      <c r="E60" s="117" t="s">
        <v>108</v>
      </c>
      <c r="F60" s="66"/>
      <c r="G60" s="48">
        <v>0</v>
      </c>
      <c r="H60" s="142" t="e">
        <f t="shared" si="0"/>
        <v>#DIV/0!</v>
      </c>
    </row>
    <row r="61" spans="2:8" s="43" customFormat="1" ht="15" customHeight="1" x14ac:dyDescent="0.2">
      <c r="B61" s="102">
        <v>329</v>
      </c>
      <c r="C61" s="103"/>
      <c r="D61" s="104"/>
      <c r="E61" s="114" t="s">
        <v>109</v>
      </c>
      <c r="F61" s="101"/>
      <c r="G61" s="59">
        <f>SUM(G62:G65)</f>
        <v>0</v>
      </c>
      <c r="H61" s="78" t="e">
        <f t="shared" si="0"/>
        <v>#DIV/0!</v>
      </c>
    </row>
    <row r="62" spans="2:8" s="43" customFormat="1" x14ac:dyDescent="0.2">
      <c r="B62" s="67">
        <v>3292</v>
      </c>
      <c r="C62" s="68"/>
      <c r="D62" s="69"/>
      <c r="E62" s="117" t="s">
        <v>110</v>
      </c>
      <c r="F62" s="66"/>
      <c r="G62" s="48">
        <v>0</v>
      </c>
      <c r="H62" s="142" t="e">
        <f t="shared" si="0"/>
        <v>#DIV/0!</v>
      </c>
    </row>
    <row r="63" spans="2:8" s="43" customFormat="1" x14ac:dyDescent="0.2">
      <c r="B63" s="67">
        <v>3293</v>
      </c>
      <c r="C63" s="68"/>
      <c r="D63" s="69"/>
      <c r="E63" s="117" t="s">
        <v>111</v>
      </c>
      <c r="F63" s="66"/>
      <c r="G63" s="48"/>
      <c r="H63" s="142" t="e">
        <f t="shared" si="0"/>
        <v>#DIV/0!</v>
      </c>
    </row>
    <row r="64" spans="2:8" s="43" customFormat="1" x14ac:dyDescent="0.2">
      <c r="B64" s="67">
        <v>3295</v>
      </c>
      <c r="C64" s="68"/>
      <c r="D64" s="69"/>
      <c r="E64" s="117" t="s">
        <v>112</v>
      </c>
      <c r="F64" s="66"/>
      <c r="G64" s="48"/>
      <c r="H64" s="142" t="e">
        <f t="shared" si="0"/>
        <v>#DIV/0!</v>
      </c>
    </row>
    <row r="65" spans="2:8" x14ac:dyDescent="0.25">
      <c r="B65" s="67">
        <v>3299</v>
      </c>
      <c r="C65" s="68"/>
      <c r="D65" s="69"/>
      <c r="E65" s="117" t="s">
        <v>109</v>
      </c>
      <c r="F65" s="66"/>
      <c r="G65" s="48">
        <v>0</v>
      </c>
      <c r="H65" s="142" t="e">
        <f t="shared" si="0"/>
        <v>#DIV/0!</v>
      </c>
    </row>
    <row r="66" spans="2:8" x14ac:dyDescent="0.25">
      <c r="B66" s="102">
        <v>34</v>
      </c>
      <c r="C66" s="103"/>
      <c r="D66" s="104"/>
      <c r="E66" s="114" t="s">
        <v>114</v>
      </c>
      <c r="F66" s="101">
        <v>10</v>
      </c>
      <c r="G66" s="59">
        <f>G67</f>
        <v>512</v>
      </c>
      <c r="H66" s="78">
        <f t="shared" si="0"/>
        <v>5120</v>
      </c>
    </row>
    <row r="67" spans="2:8" ht="15" customHeight="1" x14ac:dyDescent="0.25">
      <c r="B67" s="102">
        <v>343</v>
      </c>
      <c r="C67" s="103"/>
      <c r="D67" s="104"/>
      <c r="E67" s="114" t="s">
        <v>115</v>
      </c>
      <c r="F67" s="101"/>
      <c r="G67" s="59">
        <f>G68+G69</f>
        <v>512</v>
      </c>
      <c r="H67" s="78" t="e">
        <f t="shared" si="0"/>
        <v>#DIV/0!</v>
      </c>
    </row>
    <row r="68" spans="2:8" ht="15" customHeight="1" x14ac:dyDescent="0.25">
      <c r="B68" s="67">
        <v>3431</v>
      </c>
      <c r="C68" s="68"/>
      <c r="D68" s="69"/>
      <c r="E68" s="117" t="s">
        <v>116</v>
      </c>
      <c r="F68" s="66"/>
      <c r="G68" s="48">
        <v>512</v>
      </c>
      <c r="H68" s="142" t="e">
        <f t="shared" si="0"/>
        <v>#DIV/0!</v>
      </c>
    </row>
    <row r="69" spans="2:8" ht="15" customHeight="1" x14ac:dyDescent="0.25">
      <c r="B69" s="67">
        <v>3433</v>
      </c>
      <c r="C69" s="68"/>
      <c r="D69" s="69"/>
      <c r="E69" s="117" t="s">
        <v>117</v>
      </c>
      <c r="F69" s="66"/>
      <c r="G69" s="48">
        <v>0</v>
      </c>
      <c r="H69" s="142" t="e">
        <f t="shared" si="0"/>
        <v>#DIV/0!</v>
      </c>
    </row>
    <row r="70" spans="2:8" x14ac:dyDescent="0.25">
      <c r="B70" s="102">
        <v>4</v>
      </c>
      <c r="C70" s="103"/>
      <c r="D70" s="104"/>
      <c r="E70" s="114" t="s">
        <v>5</v>
      </c>
      <c r="F70" s="101">
        <f>F71+F142</f>
        <v>4326</v>
      </c>
      <c r="G70" s="101">
        <v>43375</v>
      </c>
      <c r="H70" s="78">
        <f t="shared" si="0"/>
        <v>1002.6583448913547</v>
      </c>
    </row>
    <row r="71" spans="2:8" ht="25.5" x14ac:dyDescent="0.25">
      <c r="B71" s="102">
        <v>42</v>
      </c>
      <c r="C71" s="103"/>
      <c r="D71" s="104"/>
      <c r="E71" s="114" t="s">
        <v>123</v>
      </c>
      <c r="F71" s="101">
        <v>4326</v>
      </c>
      <c r="G71" s="59">
        <v>5596</v>
      </c>
      <c r="H71" s="78">
        <f t="shared" si="0"/>
        <v>129.35737401756819</v>
      </c>
    </row>
    <row r="72" spans="2:8" ht="15" customHeight="1" x14ac:dyDescent="0.25">
      <c r="B72" s="102">
        <v>422</v>
      </c>
      <c r="C72" s="103"/>
      <c r="D72" s="104"/>
      <c r="E72" s="114" t="s">
        <v>124</v>
      </c>
      <c r="F72" s="101"/>
      <c r="G72" s="59">
        <f>SUM(G73:G77)</f>
        <v>5592</v>
      </c>
      <c r="H72" s="78" t="e">
        <f t="shared" si="0"/>
        <v>#DIV/0!</v>
      </c>
    </row>
    <row r="73" spans="2:8" ht="15" customHeight="1" x14ac:dyDescent="0.25">
      <c r="B73" s="67">
        <v>4221</v>
      </c>
      <c r="C73" s="68"/>
      <c r="D73" s="69"/>
      <c r="E73" s="117" t="s">
        <v>125</v>
      </c>
      <c r="F73" s="66"/>
      <c r="G73" s="48">
        <v>5372</v>
      </c>
      <c r="H73" s="142" t="e">
        <f t="shared" si="0"/>
        <v>#DIV/0!</v>
      </c>
    </row>
    <row r="74" spans="2:8" x14ac:dyDescent="0.25">
      <c r="B74" s="67">
        <v>4222</v>
      </c>
      <c r="C74" s="68"/>
      <c r="D74" s="69"/>
      <c r="E74" s="117" t="s">
        <v>126</v>
      </c>
      <c r="F74" s="66"/>
      <c r="G74" s="48"/>
      <c r="H74" s="142" t="e">
        <f t="shared" ref="H74:H137" si="1">G74/F74*100</f>
        <v>#DIV/0!</v>
      </c>
    </row>
    <row r="75" spans="2:8" x14ac:dyDescent="0.25">
      <c r="B75" s="67">
        <v>4223</v>
      </c>
      <c r="C75" s="68"/>
      <c r="D75" s="69"/>
      <c r="E75" s="117" t="s">
        <v>127</v>
      </c>
      <c r="F75" s="66"/>
      <c r="G75" s="48">
        <v>0</v>
      </c>
      <c r="H75" s="142" t="e">
        <f t="shared" si="1"/>
        <v>#DIV/0!</v>
      </c>
    </row>
    <row r="76" spans="2:8" x14ac:dyDescent="0.25">
      <c r="B76" s="61">
        <v>4226</v>
      </c>
      <c r="C76" s="62"/>
      <c r="D76" s="63"/>
      <c r="E76" s="117" t="s">
        <v>128</v>
      </c>
      <c r="F76" s="66"/>
      <c r="G76" s="48"/>
      <c r="H76" s="142" t="e">
        <f t="shared" si="1"/>
        <v>#DIV/0!</v>
      </c>
    </row>
    <row r="77" spans="2:8" x14ac:dyDescent="0.25">
      <c r="B77" s="61">
        <v>4227</v>
      </c>
      <c r="C77" s="62"/>
      <c r="D77" s="63"/>
      <c r="E77" s="117" t="s">
        <v>129</v>
      </c>
      <c r="F77" s="66"/>
      <c r="G77" s="48">
        <v>220</v>
      </c>
      <c r="H77" s="142" t="e">
        <f t="shared" si="1"/>
        <v>#DIV/0!</v>
      </c>
    </row>
    <row r="78" spans="2:8" ht="25.5" x14ac:dyDescent="0.25">
      <c r="B78" s="106">
        <v>424</v>
      </c>
      <c r="C78" s="107"/>
      <c r="D78" s="100"/>
      <c r="E78" s="114" t="s">
        <v>130</v>
      </c>
      <c r="F78" s="101"/>
      <c r="G78" s="59">
        <v>4</v>
      </c>
      <c r="H78" s="78" t="e">
        <f t="shared" si="1"/>
        <v>#DIV/0!</v>
      </c>
    </row>
    <row r="79" spans="2:8" x14ac:dyDescent="0.25">
      <c r="B79" s="61">
        <v>4241</v>
      </c>
      <c r="C79" s="62"/>
      <c r="D79" s="63"/>
      <c r="E79" s="117" t="s">
        <v>131</v>
      </c>
      <c r="F79" s="66"/>
      <c r="G79" s="48">
        <v>4</v>
      </c>
      <c r="H79" s="142" t="e">
        <f t="shared" si="1"/>
        <v>#DIV/0!</v>
      </c>
    </row>
    <row r="80" spans="2:8" ht="25.5" x14ac:dyDescent="0.25">
      <c r="B80" s="126">
        <v>45</v>
      </c>
      <c r="C80" s="116"/>
      <c r="D80" s="117"/>
      <c r="E80" s="117" t="s">
        <v>132</v>
      </c>
      <c r="F80" s="66">
        <v>19908</v>
      </c>
      <c r="G80" s="59">
        <v>37779</v>
      </c>
      <c r="H80" s="78">
        <f t="shared" si="1"/>
        <v>189.76793248945148</v>
      </c>
    </row>
    <row r="81" spans="2:9" x14ac:dyDescent="0.25">
      <c r="B81" s="126">
        <v>451</v>
      </c>
      <c r="C81" s="116"/>
      <c r="D81" s="117"/>
      <c r="E81" s="117" t="s">
        <v>156</v>
      </c>
      <c r="F81" s="66"/>
      <c r="G81" s="59">
        <v>37779</v>
      </c>
      <c r="H81" s="78" t="e">
        <f t="shared" si="1"/>
        <v>#DIV/0!</v>
      </c>
    </row>
    <row r="82" spans="2:9" x14ac:dyDescent="0.25">
      <c r="B82" s="115">
        <v>4511</v>
      </c>
      <c r="C82" s="116"/>
      <c r="D82" s="117"/>
      <c r="E82" s="117" t="s">
        <v>156</v>
      </c>
      <c r="F82" s="66"/>
      <c r="G82" s="48">
        <v>37779</v>
      </c>
      <c r="H82" s="142" t="e">
        <f t="shared" si="1"/>
        <v>#DIV/0!</v>
      </c>
    </row>
    <row r="83" spans="2:9" ht="25.5" x14ac:dyDescent="0.25">
      <c r="B83" s="180"/>
      <c r="C83" s="181"/>
      <c r="D83" s="182"/>
      <c r="E83" s="120" t="s">
        <v>188</v>
      </c>
      <c r="F83" s="64"/>
      <c r="G83" s="65"/>
      <c r="H83" s="142"/>
    </row>
    <row r="84" spans="2:9" ht="15" customHeight="1" x14ac:dyDescent="0.25">
      <c r="B84" s="180">
        <v>31</v>
      </c>
      <c r="C84" s="181"/>
      <c r="D84" s="182"/>
      <c r="E84" s="121" t="s">
        <v>138</v>
      </c>
      <c r="F84" s="77">
        <v>850</v>
      </c>
      <c r="G84" s="77">
        <f t="shared" ref="G84" si="2">G87+G132</f>
        <v>400</v>
      </c>
      <c r="H84" s="78">
        <f t="shared" si="1"/>
        <v>47.058823529411761</v>
      </c>
      <c r="I84" s="123"/>
    </row>
    <row r="85" spans="2:9" ht="25.5" x14ac:dyDescent="0.25">
      <c r="B85" s="180" t="s">
        <v>139</v>
      </c>
      <c r="C85" s="181"/>
      <c r="D85" s="182"/>
      <c r="E85" s="120" t="s">
        <v>146</v>
      </c>
      <c r="F85" s="64"/>
      <c r="G85" s="65"/>
      <c r="H85" s="78" t="e">
        <f t="shared" si="1"/>
        <v>#DIV/0!</v>
      </c>
    </row>
    <row r="86" spans="2:9" ht="25.5" x14ac:dyDescent="0.25">
      <c r="B86" s="180" t="s">
        <v>140</v>
      </c>
      <c r="C86" s="181"/>
      <c r="D86" s="182"/>
      <c r="E86" s="120" t="s">
        <v>191</v>
      </c>
      <c r="F86" s="77"/>
      <c r="G86" s="77"/>
      <c r="H86" s="78" t="e">
        <f t="shared" si="1"/>
        <v>#DIV/0!</v>
      </c>
    </row>
    <row r="87" spans="2:9" ht="15" customHeight="1" x14ac:dyDescent="0.25">
      <c r="B87" s="177">
        <v>3</v>
      </c>
      <c r="C87" s="178"/>
      <c r="D87" s="179"/>
      <c r="E87" s="114" t="s">
        <v>3</v>
      </c>
      <c r="F87" s="101">
        <v>850</v>
      </c>
      <c r="G87" s="105">
        <f>SUM(G88+G95+G123+G126+G129)</f>
        <v>0</v>
      </c>
      <c r="H87" s="78">
        <f t="shared" si="1"/>
        <v>0</v>
      </c>
    </row>
    <row r="88" spans="2:9" ht="15" customHeight="1" x14ac:dyDescent="0.25">
      <c r="B88" s="177">
        <v>31</v>
      </c>
      <c r="C88" s="178"/>
      <c r="D88" s="179"/>
      <c r="E88" s="114" t="s">
        <v>4</v>
      </c>
      <c r="F88" s="101"/>
      <c r="G88" s="59">
        <f>SUM(G89+G91+G93)</f>
        <v>0</v>
      </c>
      <c r="H88" s="78" t="e">
        <f t="shared" si="1"/>
        <v>#DIV/0!</v>
      </c>
    </row>
    <row r="89" spans="2:9" ht="15" customHeight="1" x14ac:dyDescent="0.25">
      <c r="B89" s="106">
        <v>311</v>
      </c>
      <c r="C89" s="107"/>
      <c r="D89" s="100"/>
      <c r="E89" s="114" t="s">
        <v>24</v>
      </c>
      <c r="F89" s="101"/>
      <c r="G89" s="59"/>
      <c r="H89" s="142" t="e">
        <f t="shared" si="1"/>
        <v>#DIV/0!</v>
      </c>
    </row>
    <row r="90" spans="2:9" ht="15" customHeight="1" x14ac:dyDescent="0.25">
      <c r="B90" s="61">
        <v>3111</v>
      </c>
      <c r="C90" s="62"/>
      <c r="D90" s="63"/>
      <c r="E90" s="117" t="s">
        <v>25</v>
      </c>
      <c r="F90" s="66"/>
      <c r="G90" s="48"/>
      <c r="H90" s="142" t="e">
        <f t="shared" si="1"/>
        <v>#DIV/0!</v>
      </c>
    </row>
    <row r="91" spans="2:9" ht="15" customHeight="1" x14ac:dyDescent="0.25">
      <c r="B91" s="106">
        <v>312</v>
      </c>
      <c r="C91" s="107"/>
      <c r="D91" s="100"/>
      <c r="E91" s="114" t="s">
        <v>85</v>
      </c>
      <c r="F91" s="101"/>
      <c r="G91" s="59">
        <f>G92</f>
        <v>0</v>
      </c>
      <c r="H91" s="78" t="e">
        <f t="shared" si="1"/>
        <v>#DIV/0!</v>
      </c>
    </row>
    <row r="92" spans="2:9" ht="15" customHeight="1" x14ac:dyDescent="0.25">
      <c r="B92" s="61">
        <v>3121</v>
      </c>
      <c r="C92" s="62"/>
      <c r="D92" s="63"/>
      <c r="E92" s="117" t="s">
        <v>85</v>
      </c>
      <c r="F92" s="66"/>
      <c r="G92" s="48">
        <v>0</v>
      </c>
      <c r="H92" s="142" t="e">
        <f t="shared" si="1"/>
        <v>#DIV/0!</v>
      </c>
    </row>
    <row r="93" spans="2:9" ht="15" customHeight="1" x14ac:dyDescent="0.25">
      <c r="B93" s="106">
        <v>313</v>
      </c>
      <c r="C93" s="107"/>
      <c r="D93" s="100"/>
      <c r="E93" s="114" t="s">
        <v>86</v>
      </c>
      <c r="F93" s="101"/>
      <c r="G93" s="59"/>
      <c r="H93" s="142" t="e">
        <f t="shared" si="1"/>
        <v>#DIV/0!</v>
      </c>
    </row>
    <row r="94" spans="2:9" ht="15" customHeight="1" x14ac:dyDescent="0.25">
      <c r="B94" s="61">
        <v>3132</v>
      </c>
      <c r="C94" s="62"/>
      <c r="D94" s="63"/>
      <c r="E94" s="117" t="s">
        <v>87</v>
      </c>
      <c r="F94" s="66"/>
      <c r="G94" s="48"/>
      <c r="H94" s="142" t="e">
        <f t="shared" si="1"/>
        <v>#DIV/0!</v>
      </c>
    </row>
    <row r="95" spans="2:9" x14ac:dyDescent="0.25">
      <c r="B95" s="177">
        <v>32</v>
      </c>
      <c r="C95" s="178"/>
      <c r="D95" s="179"/>
      <c r="E95" s="114" t="s">
        <v>12</v>
      </c>
      <c r="F95" s="101">
        <v>850</v>
      </c>
      <c r="G95" s="59">
        <f>SUM(G96+G101+G107+G115+G117)</f>
        <v>0</v>
      </c>
      <c r="H95" s="78">
        <f t="shared" si="1"/>
        <v>0</v>
      </c>
    </row>
    <row r="96" spans="2:9" x14ac:dyDescent="0.25">
      <c r="B96" s="106">
        <v>321</v>
      </c>
      <c r="C96" s="107"/>
      <c r="D96" s="100"/>
      <c r="E96" s="114" t="s">
        <v>26</v>
      </c>
      <c r="F96" s="101"/>
      <c r="G96" s="59">
        <f>SUM(G97:G100)</f>
        <v>0</v>
      </c>
      <c r="H96" s="78" t="e">
        <f t="shared" si="1"/>
        <v>#DIV/0!</v>
      </c>
    </row>
    <row r="97" spans="2:8" ht="15" customHeight="1" x14ac:dyDescent="0.25">
      <c r="B97" s="61">
        <v>3211</v>
      </c>
      <c r="C97" s="62"/>
      <c r="D97" s="63"/>
      <c r="E97" s="117" t="s">
        <v>27</v>
      </c>
      <c r="F97" s="66"/>
      <c r="G97" s="48">
        <v>0</v>
      </c>
      <c r="H97" s="142" t="e">
        <f t="shared" si="1"/>
        <v>#DIV/0!</v>
      </c>
    </row>
    <row r="98" spans="2:8" ht="25.5" x14ac:dyDescent="0.25">
      <c r="B98" s="61">
        <v>3212</v>
      </c>
      <c r="C98" s="62"/>
      <c r="D98" s="63"/>
      <c r="E98" s="117" t="s">
        <v>89</v>
      </c>
      <c r="F98" s="66"/>
      <c r="G98" s="48"/>
      <c r="H98" s="142" t="e">
        <f t="shared" si="1"/>
        <v>#DIV/0!</v>
      </c>
    </row>
    <row r="99" spans="2:8" ht="15" customHeight="1" x14ac:dyDescent="0.25">
      <c r="B99" s="61">
        <v>3213</v>
      </c>
      <c r="C99" s="62"/>
      <c r="D99" s="63"/>
      <c r="E99" s="117" t="s">
        <v>90</v>
      </c>
      <c r="F99" s="66"/>
      <c r="G99" s="48">
        <v>0</v>
      </c>
      <c r="H99" s="142" t="e">
        <f t="shared" si="1"/>
        <v>#DIV/0!</v>
      </c>
    </row>
    <row r="100" spans="2:8" ht="15" customHeight="1" x14ac:dyDescent="0.25">
      <c r="B100" s="61">
        <v>3214</v>
      </c>
      <c r="C100" s="62"/>
      <c r="D100" s="63"/>
      <c r="E100" s="117" t="s">
        <v>91</v>
      </c>
      <c r="F100" s="66"/>
      <c r="G100" s="48"/>
      <c r="H100" s="142" t="e">
        <f t="shared" si="1"/>
        <v>#DIV/0!</v>
      </c>
    </row>
    <row r="101" spans="2:8" ht="15" customHeight="1" x14ac:dyDescent="0.25">
      <c r="B101" s="106">
        <v>322</v>
      </c>
      <c r="C101" s="107"/>
      <c r="D101" s="100"/>
      <c r="E101" s="114" t="s">
        <v>92</v>
      </c>
      <c r="F101" s="101"/>
      <c r="G101" s="59">
        <f>SUM(G102:G106)</f>
        <v>0</v>
      </c>
      <c r="H101" s="78" t="e">
        <f t="shared" si="1"/>
        <v>#DIV/0!</v>
      </c>
    </row>
    <row r="102" spans="2:8" ht="15" customHeight="1" x14ac:dyDescent="0.25">
      <c r="B102" s="61">
        <v>3221</v>
      </c>
      <c r="C102" s="62"/>
      <c r="D102" s="63"/>
      <c r="E102" s="117" t="s">
        <v>93</v>
      </c>
      <c r="F102" s="66"/>
      <c r="G102" s="48">
        <v>0</v>
      </c>
      <c r="H102" s="142" t="e">
        <f t="shared" si="1"/>
        <v>#DIV/0!</v>
      </c>
    </row>
    <row r="103" spans="2:8" ht="15" customHeight="1" x14ac:dyDescent="0.25">
      <c r="B103" s="61">
        <v>3222</v>
      </c>
      <c r="C103" s="62"/>
      <c r="D103" s="63"/>
      <c r="E103" s="117" t="s">
        <v>94</v>
      </c>
      <c r="F103" s="66"/>
      <c r="G103" s="48"/>
      <c r="H103" s="142" t="e">
        <f t="shared" si="1"/>
        <v>#DIV/0!</v>
      </c>
    </row>
    <row r="104" spans="2:8" ht="15" customHeight="1" x14ac:dyDescent="0.25">
      <c r="B104" s="61">
        <v>3223</v>
      </c>
      <c r="C104" s="62"/>
      <c r="D104" s="63"/>
      <c r="E104" s="117" t="s">
        <v>95</v>
      </c>
      <c r="F104" s="66"/>
      <c r="G104" s="48">
        <v>0</v>
      </c>
      <c r="H104" s="142" t="e">
        <f t="shared" si="1"/>
        <v>#DIV/0!</v>
      </c>
    </row>
    <row r="105" spans="2:8" ht="25.5" x14ac:dyDescent="0.25">
      <c r="B105" s="61">
        <v>3224</v>
      </c>
      <c r="C105" s="62"/>
      <c r="D105" s="63"/>
      <c r="E105" s="117" t="s">
        <v>96</v>
      </c>
      <c r="F105" s="66"/>
      <c r="G105" s="48">
        <v>0</v>
      </c>
      <c r="H105" s="142" t="e">
        <f t="shared" si="1"/>
        <v>#DIV/0!</v>
      </c>
    </row>
    <row r="106" spans="2:8" x14ac:dyDescent="0.25">
      <c r="B106" s="61">
        <v>3225</v>
      </c>
      <c r="C106" s="62"/>
      <c r="D106" s="63"/>
      <c r="E106" s="117" t="s">
        <v>97</v>
      </c>
      <c r="F106" s="66"/>
      <c r="G106" s="48">
        <v>0</v>
      </c>
      <c r="H106" s="142" t="e">
        <f t="shared" si="1"/>
        <v>#DIV/0!</v>
      </c>
    </row>
    <row r="107" spans="2:8" ht="15" customHeight="1" x14ac:dyDescent="0.25">
      <c r="B107" s="106">
        <v>323</v>
      </c>
      <c r="C107" s="107"/>
      <c r="D107" s="100"/>
      <c r="E107" s="114" t="s">
        <v>99</v>
      </c>
      <c r="F107" s="101"/>
      <c r="G107" s="59">
        <f>SUM(G108:G114)</f>
        <v>0</v>
      </c>
      <c r="H107" s="78" t="e">
        <f t="shared" si="1"/>
        <v>#DIV/0!</v>
      </c>
    </row>
    <row r="108" spans="2:8" ht="15" customHeight="1" x14ac:dyDescent="0.25">
      <c r="B108" s="61">
        <v>3231</v>
      </c>
      <c r="C108" s="62"/>
      <c r="D108" s="63"/>
      <c r="E108" s="117" t="s">
        <v>100</v>
      </c>
      <c r="F108" s="66"/>
      <c r="G108" s="48"/>
      <c r="H108" s="142" t="e">
        <f t="shared" si="1"/>
        <v>#DIV/0!</v>
      </c>
    </row>
    <row r="109" spans="2:8" ht="15" customHeight="1" x14ac:dyDescent="0.25">
      <c r="B109" s="61">
        <v>3232</v>
      </c>
      <c r="C109" s="62"/>
      <c r="D109" s="63"/>
      <c r="E109" s="117" t="s">
        <v>101</v>
      </c>
      <c r="F109" s="66"/>
      <c r="G109" s="48">
        <v>0</v>
      </c>
      <c r="H109" s="142" t="e">
        <f t="shared" si="1"/>
        <v>#DIV/0!</v>
      </c>
    </row>
    <row r="110" spans="2:8" ht="15" customHeight="1" x14ac:dyDescent="0.25">
      <c r="B110" s="61">
        <v>3234</v>
      </c>
      <c r="C110" s="62"/>
      <c r="D110" s="63"/>
      <c r="E110" s="117" t="s">
        <v>102</v>
      </c>
      <c r="F110" s="66"/>
      <c r="G110" s="48">
        <v>0</v>
      </c>
      <c r="H110" s="142" t="e">
        <f t="shared" si="1"/>
        <v>#DIV/0!</v>
      </c>
    </row>
    <row r="111" spans="2:8" ht="15" customHeight="1" x14ac:dyDescent="0.25">
      <c r="B111" s="61">
        <v>3235</v>
      </c>
      <c r="C111" s="62"/>
      <c r="D111" s="63"/>
      <c r="E111" s="117" t="s">
        <v>103</v>
      </c>
      <c r="F111" s="66"/>
      <c r="G111" s="48">
        <v>0</v>
      </c>
      <c r="H111" s="142" t="e">
        <f t="shared" si="1"/>
        <v>#DIV/0!</v>
      </c>
    </row>
    <row r="112" spans="2:8" x14ac:dyDescent="0.25">
      <c r="B112" s="61">
        <v>3237</v>
      </c>
      <c r="C112" s="62"/>
      <c r="D112" s="63"/>
      <c r="E112" s="117" t="s">
        <v>105</v>
      </c>
      <c r="F112" s="66"/>
      <c r="G112" s="48">
        <v>0</v>
      </c>
      <c r="H112" s="142" t="e">
        <f t="shared" si="1"/>
        <v>#DIV/0!</v>
      </c>
    </row>
    <row r="113" spans="2:8" ht="15" customHeight="1" x14ac:dyDescent="0.25">
      <c r="B113" s="61">
        <v>3238</v>
      </c>
      <c r="C113" s="62"/>
      <c r="D113" s="63"/>
      <c r="E113" s="117" t="s">
        <v>106</v>
      </c>
      <c r="F113" s="66"/>
      <c r="G113" s="48"/>
      <c r="H113" s="142" t="e">
        <f t="shared" si="1"/>
        <v>#DIV/0!</v>
      </c>
    </row>
    <row r="114" spans="2:8" ht="15" customHeight="1" x14ac:dyDescent="0.25">
      <c r="B114" s="61">
        <v>3239</v>
      </c>
      <c r="C114" s="62"/>
      <c r="D114" s="63"/>
      <c r="E114" s="117" t="s">
        <v>107</v>
      </c>
      <c r="F114" s="66"/>
      <c r="G114" s="48">
        <v>0</v>
      </c>
      <c r="H114" s="142" t="e">
        <f t="shared" si="1"/>
        <v>#DIV/0!</v>
      </c>
    </row>
    <row r="115" spans="2:8" ht="25.5" x14ac:dyDescent="0.25">
      <c r="B115" s="106">
        <v>324</v>
      </c>
      <c r="C115" s="107"/>
      <c r="D115" s="100"/>
      <c r="E115" s="114" t="s">
        <v>108</v>
      </c>
      <c r="F115" s="101"/>
      <c r="G115" s="59">
        <f>G116</f>
        <v>0</v>
      </c>
      <c r="H115" s="78" t="e">
        <f t="shared" si="1"/>
        <v>#DIV/0!</v>
      </c>
    </row>
    <row r="116" spans="2:8" ht="25.5" x14ac:dyDescent="0.25">
      <c r="B116" s="61">
        <v>3241</v>
      </c>
      <c r="C116" s="62"/>
      <c r="D116" s="63"/>
      <c r="E116" s="117" t="s">
        <v>108</v>
      </c>
      <c r="F116" s="66"/>
      <c r="G116" s="48">
        <v>0</v>
      </c>
      <c r="H116" s="142" t="e">
        <f t="shared" si="1"/>
        <v>#DIV/0!</v>
      </c>
    </row>
    <row r="117" spans="2:8" ht="15" customHeight="1" x14ac:dyDescent="0.25">
      <c r="B117" s="106">
        <v>329</v>
      </c>
      <c r="C117" s="107"/>
      <c r="D117" s="100"/>
      <c r="E117" s="114" t="s">
        <v>109</v>
      </c>
      <c r="F117" s="101"/>
      <c r="G117" s="59">
        <f>SUM(G118:G122)</f>
        <v>0</v>
      </c>
      <c r="H117" s="78" t="e">
        <f t="shared" si="1"/>
        <v>#DIV/0!</v>
      </c>
    </row>
    <row r="118" spans="2:8" ht="15" customHeight="1" x14ac:dyDescent="0.25">
      <c r="B118" s="61">
        <v>3292</v>
      </c>
      <c r="C118" s="62"/>
      <c r="D118" s="63"/>
      <c r="E118" s="117" t="s">
        <v>110</v>
      </c>
      <c r="F118" s="66"/>
      <c r="G118" s="48"/>
      <c r="H118" s="142" t="e">
        <f t="shared" si="1"/>
        <v>#DIV/0!</v>
      </c>
    </row>
    <row r="119" spans="2:8" ht="15" customHeight="1" x14ac:dyDescent="0.25">
      <c r="B119" s="61">
        <v>3293</v>
      </c>
      <c r="C119" s="62"/>
      <c r="D119" s="63"/>
      <c r="E119" s="117" t="s">
        <v>111</v>
      </c>
      <c r="F119" s="66"/>
      <c r="G119" s="48">
        <v>0</v>
      </c>
      <c r="H119" s="142" t="e">
        <f t="shared" si="1"/>
        <v>#DIV/0!</v>
      </c>
    </row>
    <row r="120" spans="2:8" x14ac:dyDescent="0.25">
      <c r="B120" s="82">
        <v>3294</v>
      </c>
      <c r="C120" s="83"/>
      <c r="D120" s="84"/>
      <c r="E120" s="117" t="s">
        <v>155</v>
      </c>
      <c r="F120" s="66"/>
      <c r="G120" s="48">
        <v>0</v>
      </c>
      <c r="H120" s="142" t="e">
        <f t="shared" si="1"/>
        <v>#DIV/0!</v>
      </c>
    </row>
    <row r="121" spans="2:8" x14ac:dyDescent="0.25">
      <c r="B121" s="61">
        <v>3295</v>
      </c>
      <c r="C121" s="62"/>
      <c r="D121" s="63"/>
      <c r="E121" s="117" t="s">
        <v>112</v>
      </c>
      <c r="F121" s="66"/>
      <c r="G121" s="48"/>
      <c r="H121" s="142" t="e">
        <f t="shared" si="1"/>
        <v>#DIV/0!</v>
      </c>
    </row>
    <row r="122" spans="2:8" ht="30" customHeight="1" x14ac:dyDescent="0.25">
      <c r="B122" s="61">
        <v>3299</v>
      </c>
      <c r="C122" s="62"/>
      <c r="D122" s="63"/>
      <c r="E122" s="117" t="s">
        <v>109</v>
      </c>
      <c r="F122" s="66"/>
      <c r="G122" s="48">
        <v>0</v>
      </c>
      <c r="H122" s="142" t="e">
        <f t="shared" si="1"/>
        <v>#DIV/0!</v>
      </c>
    </row>
    <row r="123" spans="2:8" x14ac:dyDescent="0.25">
      <c r="B123" s="106">
        <v>34</v>
      </c>
      <c r="C123" s="107"/>
      <c r="D123" s="100"/>
      <c r="E123" s="114" t="s">
        <v>114</v>
      </c>
      <c r="F123" s="101"/>
      <c r="G123" s="59">
        <f>G124</f>
        <v>0</v>
      </c>
      <c r="H123" s="78" t="e">
        <f t="shared" si="1"/>
        <v>#DIV/0!</v>
      </c>
    </row>
    <row r="124" spans="2:8" x14ac:dyDescent="0.25">
      <c r="B124" s="106">
        <v>343</v>
      </c>
      <c r="C124" s="107"/>
      <c r="D124" s="100"/>
      <c r="E124" s="114" t="s">
        <v>115</v>
      </c>
      <c r="F124" s="101"/>
      <c r="G124" s="105">
        <f>G125</f>
        <v>0</v>
      </c>
      <c r="H124" s="78" t="e">
        <f t="shared" si="1"/>
        <v>#DIV/0!</v>
      </c>
    </row>
    <row r="125" spans="2:8" ht="15" customHeight="1" x14ac:dyDescent="0.25">
      <c r="B125" s="61">
        <v>3431</v>
      </c>
      <c r="C125" s="62"/>
      <c r="D125" s="63"/>
      <c r="E125" s="117" t="s">
        <v>116</v>
      </c>
      <c r="F125" s="66"/>
      <c r="G125" s="52"/>
      <c r="H125" s="142" t="e">
        <f t="shared" si="1"/>
        <v>#DIV/0!</v>
      </c>
    </row>
    <row r="126" spans="2:8" ht="25.5" x14ac:dyDescent="0.25">
      <c r="B126" s="106">
        <v>37</v>
      </c>
      <c r="C126" s="107"/>
      <c r="D126" s="100"/>
      <c r="E126" s="114" t="s">
        <v>118</v>
      </c>
      <c r="F126" s="124"/>
      <c r="G126" s="105">
        <f>G127</f>
        <v>0</v>
      </c>
      <c r="H126" s="78" t="e">
        <f t="shared" si="1"/>
        <v>#DIV/0!</v>
      </c>
    </row>
    <row r="127" spans="2:8" ht="25.5" x14ac:dyDescent="0.25">
      <c r="B127" s="106">
        <v>372</v>
      </c>
      <c r="C127" s="107"/>
      <c r="D127" s="100"/>
      <c r="E127" s="114" t="s">
        <v>119</v>
      </c>
      <c r="F127" s="101"/>
      <c r="G127" s="105">
        <f>G128</f>
        <v>0</v>
      </c>
      <c r="H127" s="78" t="e">
        <f t="shared" si="1"/>
        <v>#DIV/0!</v>
      </c>
    </row>
    <row r="128" spans="2:8" ht="15" customHeight="1" x14ac:dyDescent="0.25">
      <c r="B128" s="61">
        <v>3722</v>
      </c>
      <c r="C128" s="62"/>
      <c r="D128" s="63"/>
      <c r="E128" s="117" t="s">
        <v>120</v>
      </c>
      <c r="F128" s="66"/>
      <c r="G128" s="52">
        <v>0</v>
      </c>
      <c r="H128" s="142" t="e">
        <f t="shared" si="1"/>
        <v>#DIV/0!</v>
      </c>
    </row>
    <row r="129" spans="2:8" ht="15" customHeight="1" x14ac:dyDescent="0.25">
      <c r="B129" s="106">
        <v>38</v>
      </c>
      <c r="C129" s="107"/>
      <c r="D129" s="100"/>
      <c r="E129" s="109" t="s">
        <v>121</v>
      </c>
      <c r="F129" s="101"/>
      <c r="G129" s="105">
        <f>G130</f>
        <v>0</v>
      </c>
      <c r="H129" s="78" t="e">
        <f t="shared" si="1"/>
        <v>#DIV/0!</v>
      </c>
    </row>
    <row r="130" spans="2:8" ht="15" customHeight="1" x14ac:dyDescent="0.25">
      <c r="B130" s="106">
        <v>381</v>
      </c>
      <c r="C130" s="107"/>
      <c r="D130" s="100"/>
      <c r="E130" s="109" t="s">
        <v>79</v>
      </c>
      <c r="F130" s="101"/>
      <c r="G130" s="105">
        <f>G131</f>
        <v>0</v>
      </c>
      <c r="H130" s="78" t="e">
        <f t="shared" si="1"/>
        <v>#DIV/0!</v>
      </c>
    </row>
    <row r="131" spans="2:8" ht="15" customHeight="1" x14ac:dyDescent="0.25">
      <c r="B131" s="61">
        <v>3812</v>
      </c>
      <c r="C131" s="62"/>
      <c r="D131" s="63"/>
      <c r="E131" s="70" t="s">
        <v>122</v>
      </c>
      <c r="F131" s="66"/>
      <c r="G131" s="52">
        <v>0</v>
      </c>
      <c r="H131" s="142" t="e">
        <f t="shared" si="1"/>
        <v>#DIV/0!</v>
      </c>
    </row>
    <row r="132" spans="2:8" x14ac:dyDescent="0.25">
      <c r="B132" s="106">
        <v>4</v>
      </c>
      <c r="C132" s="107"/>
      <c r="D132" s="100"/>
      <c r="E132" s="114" t="s">
        <v>5</v>
      </c>
      <c r="F132" s="101"/>
      <c r="G132" s="105">
        <f>SUM(G133+G142)</f>
        <v>400</v>
      </c>
      <c r="H132" s="78" t="e">
        <f t="shared" si="1"/>
        <v>#DIV/0!</v>
      </c>
    </row>
    <row r="133" spans="2:8" ht="25.5" x14ac:dyDescent="0.25">
      <c r="B133" s="106">
        <v>42</v>
      </c>
      <c r="C133" s="107"/>
      <c r="D133" s="100"/>
      <c r="E133" s="114" t="s">
        <v>123</v>
      </c>
      <c r="F133" s="124"/>
      <c r="G133" s="105">
        <f>G134+G140</f>
        <v>400</v>
      </c>
      <c r="H133" s="78" t="e">
        <f t="shared" si="1"/>
        <v>#DIV/0!</v>
      </c>
    </row>
    <row r="134" spans="2:8" x14ac:dyDescent="0.25">
      <c r="B134" s="106">
        <v>422</v>
      </c>
      <c r="C134" s="107"/>
      <c r="D134" s="100"/>
      <c r="E134" s="114" t="s">
        <v>124</v>
      </c>
      <c r="F134" s="101"/>
      <c r="G134" s="105">
        <f>SUM(G135:G139)</f>
        <v>400</v>
      </c>
      <c r="H134" s="78" t="e">
        <f t="shared" si="1"/>
        <v>#DIV/0!</v>
      </c>
    </row>
    <row r="135" spans="2:8" ht="15" customHeight="1" x14ac:dyDescent="0.25">
      <c r="B135" s="61">
        <v>4221</v>
      </c>
      <c r="C135" s="62"/>
      <c r="D135" s="63"/>
      <c r="E135" s="117" t="s">
        <v>125</v>
      </c>
      <c r="F135" s="66"/>
      <c r="G135" s="52">
        <v>400</v>
      </c>
      <c r="H135" s="142" t="e">
        <f t="shared" si="1"/>
        <v>#DIV/0!</v>
      </c>
    </row>
    <row r="136" spans="2:8" ht="21" customHeight="1" x14ac:dyDescent="0.25">
      <c r="B136" s="61">
        <v>4222</v>
      </c>
      <c r="C136" s="62"/>
      <c r="D136" s="63"/>
      <c r="E136" s="117" t="s">
        <v>126</v>
      </c>
      <c r="F136" s="66"/>
      <c r="G136" s="52">
        <v>0</v>
      </c>
      <c r="H136" s="142" t="e">
        <f t="shared" si="1"/>
        <v>#DIV/0!</v>
      </c>
    </row>
    <row r="137" spans="2:8" x14ac:dyDescent="0.25">
      <c r="B137" s="61">
        <v>4223</v>
      </c>
      <c r="C137" s="62"/>
      <c r="D137" s="63"/>
      <c r="E137" s="117" t="s">
        <v>127</v>
      </c>
      <c r="F137" s="66"/>
      <c r="G137" s="52"/>
      <c r="H137" s="142" t="e">
        <f t="shared" si="1"/>
        <v>#DIV/0!</v>
      </c>
    </row>
    <row r="138" spans="2:8" x14ac:dyDescent="0.25">
      <c r="B138" s="61">
        <v>4226</v>
      </c>
      <c r="C138" s="62"/>
      <c r="D138" s="63"/>
      <c r="E138" s="117" t="s">
        <v>128</v>
      </c>
      <c r="F138" s="66"/>
      <c r="G138" s="52">
        <v>0</v>
      </c>
      <c r="H138" s="142" t="e">
        <f t="shared" ref="H138:H201" si="3">G138/F138*100</f>
        <v>#DIV/0!</v>
      </c>
    </row>
    <row r="139" spans="2:8" x14ac:dyDescent="0.25">
      <c r="B139" s="61">
        <v>4227</v>
      </c>
      <c r="C139" s="62"/>
      <c r="D139" s="63"/>
      <c r="E139" s="117" t="s">
        <v>129</v>
      </c>
      <c r="F139" s="66"/>
      <c r="G139" s="52">
        <v>0</v>
      </c>
      <c r="H139" s="142" t="e">
        <f t="shared" si="3"/>
        <v>#DIV/0!</v>
      </c>
    </row>
    <row r="140" spans="2:8" ht="25.5" x14ac:dyDescent="0.25">
      <c r="B140" s="106">
        <v>424</v>
      </c>
      <c r="C140" s="107"/>
      <c r="D140" s="100"/>
      <c r="E140" s="114" t="s">
        <v>130</v>
      </c>
      <c r="F140" s="101"/>
      <c r="G140" s="105">
        <f>G141</f>
        <v>0</v>
      </c>
      <c r="H140" s="78" t="e">
        <f t="shared" si="3"/>
        <v>#DIV/0!</v>
      </c>
    </row>
    <row r="141" spans="2:8" x14ac:dyDescent="0.25">
      <c r="B141" s="61">
        <v>4241</v>
      </c>
      <c r="C141" s="62"/>
      <c r="D141" s="63"/>
      <c r="E141" s="117" t="s">
        <v>131</v>
      </c>
      <c r="F141" s="66"/>
      <c r="G141" s="52">
        <v>0</v>
      </c>
      <c r="H141" s="142" t="e">
        <f t="shared" si="3"/>
        <v>#DIV/0!</v>
      </c>
    </row>
    <row r="142" spans="2:8" ht="28.5" customHeight="1" x14ac:dyDescent="0.25">
      <c r="B142" s="106">
        <v>45</v>
      </c>
      <c r="C142" s="107"/>
      <c r="D142" s="100"/>
      <c r="E142" s="114" t="s">
        <v>132</v>
      </c>
      <c r="F142" s="101"/>
      <c r="G142" s="59">
        <f>G143</f>
        <v>0</v>
      </c>
      <c r="H142" s="78" t="e">
        <f t="shared" si="3"/>
        <v>#DIV/0!</v>
      </c>
    </row>
    <row r="143" spans="2:8" x14ac:dyDescent="0.25">
      <c r="B143" s="106">
        <v>451</v>
      </c>
      <c r="C143" s="107"/>
      <c r="D143" s="100"/>
      <c r="E143" s="114" t="s">
        <v>170</v>
      </c>
      <c r="F143" s="101"/>
      <c r="G143" s="59">
        <f>G144</f>
        <v>0</v>
      </c>
      <c r="H143" s="78" t="e">
        <f t="shared" si="3"/>
        <v>#DIV/0!</v>
      </c>
    </row>
    <row r="144" spans="2:8" x14ac:dyDescent="0.25">
      <c r="B144" s="61">
        <v>4511</v>
      </c>
      <c r="C144" s="62"/>
      <c r="D144" s="63"/>
      <c r="E144" s="117" t="s">
        <v>170</v>
      </c>
      <c r="F144" s="66"/>
      <c r="G144" s="48">
        <v>0</v>
      </c>
      <c r="H144" s="142" t="e">
        <f t="shared" si="3"/>
        <v>#DIV/0!</v>
      </c>
    </row>
    <row r="145" spans="2:8" ht="25.5" x14ac:dyDescent="0.25">
      <c r="B145" s="180"/>
      <c r="C145" s="181"/>
      <c r="D145" s="182"/>
      <c r="E145" s="120" t="s">
        <v>188</v>
      </c>
      <c r="F145" s="79"/>
      <c r="G145" s="80"/>
      <c r="H145" s="142"/>
    </row>
    <row r="146" spans="2:8" x14ac:dyDescent="0.25">
      <c r="B146" s="180">
        <v>52</v>
      </c>
      <c r="C146" s="181"/>
      <c r="D146" s="182"/>
      <c r="E146" s="121" t="s">
        <v>141</v>
      </c>
      <c r="F146" s="77">
        <f>F149+F193</f>
        <v>884951</v>
      </c>
      <c r="G146" s="77">
        <f t="shared" ref="G146" si="4">G149+G193</f>
        <v>884157</v>
      </c>
      <c r="H146" s="78">
        <f t="shared" si="3"/>
        <v>99.91027751819027</v>
      </c>
    </row>
    <row r="147" spans="2:8" ht="25.5" x14ac:dyDescent="0.25">
      <c r="B147" s="180" t="s">
        <v>139</v>
      </c>
      <c r="C147" s="181"/>
      <c r="D147" s="182"/>
      <c r="E147" s="120" t="s">
        <v>146</v>
      </c>
      <c r="F147" s="77"/>
      <c r="G147" s="77"/>
      <c r="H147" s="142" t="e">
        <f t="shared" si="3"/>
        <v>#DIV/0!</v>
      </c>
    </row>
    <row r="148" spans="2:8" ht="25.5" x14ac:dyDescent="0.25">
      <c r="B148" s="180" t="s">
        <v>140</v>
      </c>
      <c r="C148" s="181"/>
      <c r="D148" s="182"/>
      <c r="E148" s="120" t="s">
        <v>191</v>
      </c>
      <c r="F148" s="77"/>
      <c r="G148" s="77"/>
      <c r="H148" s="142" t="e">
        <f t="shared" si="3"/>
        <v>#DIV/0!</v>
      </c>
    </row>
    <row r="149" spans="2:8" ht="15" customHeight="1" x14ac:dyDescent="0.25">
      <c r="B149" s="177">
        <v>3</v>
      </c>
      <c r="C149" s="178"/>
      <c r="D149" s="179"/>
      <c r="E149" s="114" t="s">
        <v>3</v>
      </c>
      <c r="F149" s="101">
        <v>884551</v>
      </c>
      <c r="G149" s="105">
        <f>SUM(G150+G158+G187+G190)</f>
        <v>883912</v>
      </c>
      <c r="H149" s="78">
        <f t="shared" si="3"/>
        <v>99.927759959572711</v>
      </c>
    </row>
    <row r="150" spans="2:8" ht="15" customHeight="1" x14ac:dyDescent="0.25">
      <c r="B150" s="177">
        <v>31</v>
      </c>
      <c r="C150" s="178"/>
      <c r="D150" s="179"/>
      <c r="E150" s="114" t="s">
        <v>4</v>
      </c>
      <c r="F150" s="101">
        <v>837955</v>
      </c>
      <c r="G150" s="59">
        <v>788446</v>
      </c>
      <c r="H150" s="78">
        <f t="shared" si="3"/>
        <v>94.091687501118798</v>
      </c>
    </row>
    <row r="151" spans="2:8" ht="15" customHeight="1" x14ac:dyDescent="0.25">
      <c r="B151" s="108">
        <v>311</v>
      </c>
      <c r="C151" s="107"/>
      <c r="D151" s="100"/>
      <c r="E151" s="114" t="s">
        <v>24</v>
      </c>
      <c r="F151" s="101"/>
      <c r="G151" s="59">
        <v>649627</v>
      </c>
      <c r="H151" s="78" t="e">
        <f t="shared" si="3"/>
        <v>#DIV/0!</v>
      </c>
    </row>
    <row r="152" spans="2:8" ht="15" customHeight="1" x14ac:dyDescent="0.25">
      <c r="B152" s="71">
        <v>3111</v>
      </c>
      <c r="C152" s="62"/>
      <c r="D152" s="63"/>
      <c r="E152" s="117" t="s">
        <v>25</v>
      </c>
      <c r="F152" s="66"/>
      <c r="G152" s="48">
        <v>642296</v>
      </c>
      <c r="H152" s="142" t="e">
        <f t="shared" si="3"/>
        <v>#DIV/0!</v>
      </c>
    </row>
    <row r="153" spans="2:8" ht="15" customHeight="1" x14ac:dyDescent="0.25">
      <c r="B153" s="71">
        <v>3113</v>
      </c>
      <c r="C153" s="62"/>
      <c r="D153" s="63"/>
      <c r="E153" s="117" t="s">
        <v>84</v>
      </c>
      <c r="F153" s="66"/>
      <c r="G153" s="48">
        <v>7331</v>
      </c>
      <c r="H153" s="142" t="e">
        <f t="shared" si="3"/>
        <v>#DIV/0!</v>
      </c>
    </row>
    <row r="154" spans="2:8" ht="15" customHeight="1" x14ac:dyDescent="0.25">
      <c r="B154" s="108">
        <v>312</v>
      </c>
      <c r="C154" s="107"/>
      <c r="D154" s="100"/>
      <c r="E154" s="114" t="s">
        <v>85</v>
      </c>
      <c r="F154" s="101"/>
      <c r="G154" s="59">
        <f>G155</f>
        <v>29992</v>
      </c>
      <c r="H154" s="78" t="e">
        <f t="shared" si="3"/>
        <v>#DIV/0!</v>
      </c>
    </row>
    <row r="155" spans="2:8" ht="15" customHeight="1" x14ac:dyDescent="0.25">
      <c r="B155" s="71">
        <v>3121</v>
      </c>
      <c r="C155" s="62"/>
      <c r="D155" s="63"/>
      <c r="E155" s="117" t="s">
        <v>85</v>
      </c>
      <c r="F155" s="66"/>
      <c r="G155" s="48">
        <v>29992</v>
      </c>
      <c r="H155" s="142" t="e">
        <f t="shared" si="3"/>
        <v>#DIV/0!</v>
      </c>
    </row>
    <row r="156" spans="2:8" ht="15" customHeight="1" x14ac:dyDescent="0.25">
      <c r="B156" s="108">
        <v>313</v>
      </c>
      <c r="C156" s="107"/>
      <c r="D156" s="100"/>
      <c r="E156" s="114" t="s">
        <v>86</v>
      </c>
      <c r="F156" s="101"/>
      <c r="G156" s="59">
        <f>G157</f>
        <v>108827</v>
      </c>
      <c r="H156" s="78" t="e">
        <f t="shared" si="3"/>
        <v>#DIV/0!</v>
      </c>
    </row>
    <row r="157" spans="2:8" x14ac:dyDescent="0.25">
      <c r="B157" s="71">
        <v>3132</v>
      </c>
      <c r="C157" s="62"/>
      <c r="D157" s="63"/>
      <c r="E157" s="117" t="s">
        <v>87</v>
      </c>
      <c r="F157" s="66"/>
      <c r="G157" s="48">
        <v>108827</v>
      </c>
      <c r="H157" s="142" t="e">
        <f t="shared" si="3"/>
        <v>#DIV/0!</v>
      </c>
    </row>
    <row r="158" spans="2:8" ht="15" customHeight="1" x14ac:dyDescent="0.25">
      <c r="B158" s="177">
        <v>32</v>
      </c>
      <c r="C158" s="178"/>
      <c r="D158" s="179"/>
      <c r="E158" s="114" t="s">
        <v>12</v>
      </c>
      <c r="F158" s="101">
        <v>34096</v>
      </c>
      <c r="G158" s="59">
        <f>SUM(G159+G164+G170+G179+G181)</f>
        <v>83149</v>
      </c>
      <c r="H158" s="78">
        <f t="shared" si="3"/>
        <v>243.86731581417175</v>
      </c>
    </row>
    <row r="159" spans="2:8" x14ac:dyDescent="0.25">
      <c r="B159" s="106">
        <v>321</v>
      </c>
      <c r="C159" s="107"/>
      <c r="D159" s="100"/>
      <c r="E159" s="114" t="s">
        <v>26</v>
      </c>
      <c r="F159" s="101"/>
      <c r="G159" s="59">
        <f>SUM(G160:G163)</f>
        <v>17750</v>
      </c>
      <c r="H159" s="78" t="e">
        <f t="shared" si="3"/>
        <v>#DIV/0!</v>
      </c>
    </row>
    <row r="160" spans="2:8" x14ac:dyDescent="0.25">
      <c r="B160" s="61">
        <v>3211</v>
      </c>
      <c r="C160" s="62"/>
      <c r="D160" s="63"/>
      <c r="E160" s="117" t="s">
        <v>27</v>
      </c>
      <c r="F160" s="66"/>
      <c r="G160" s="48">
        <v>0</v>
      </c>
      <c r="H160" s="142" t="e">
        <f t="shared" si="3"/>
        <v>#DIV/0!</v>
      </c>
    </row>
    <row r="161" spans="2:8" ht="25.5" x14ac:dyDescent="0.25">
      <c r="B161" s="61">
        <v>3212</v>
      </c>
      <c r="C161" s="62"/>
      <c r="D161" s="63"/>
      <c r="E161" s="117" t="s">
        <v>89</v>
      </c>
      <c r="F161" s="66"/>
      <c r="G161" s="48">
        <v>17750</v>
      </c>
      <c r="H161" s="142" t="e">
        <f t="shared" si="3"/>
        <v>#DIV/0!</v>
      </c>
    </row>
    <row r="162" spans="2:8" ht="15" customHeight="1" x14ac:dyDescent="0.25">
      <c r="B162" s="61">
        <v>3213</v>
      </c>
      <c r="C162" s="62"/>
      <c r="D162" s="63"/>
      <c r="E162" s="117" t="s">
        <v>90</v>
      </c>
      <c r="F162" s="66"/>
      <c r="G162" s="48"/>
      <c r="H162" s="142" t="e">
        <f t="shared" si="3"/>
        <v>#DIV/0!</v>
      </c>
    </row>
    <row r="163" spans="2:8" ht="15" customHeight="1" x14ac:dyDescent="0.25">
      <c r="B163" s="61">
        <v>3214</v>
      </c>
      <c r="C163" s="62"/>
      <c r="D163" s="63"/>
      <c r="E163" s="117" t="s">
        <v>91</v>
      </c>
      <c r="F163" s="66"/>
      <c r="G163" s="48"/>
      <c r="H163" s="142" t="e">
        <f t="shared" si="3"/>
        <v>#DIV/0!</v>
      </c>
    </row>
    <row r="164" spans="2:8" ht="15" customHeight="1" x14ac:dyDescent="0.25">
      <c r="B164" s="106">
        <v>322</v>
      </c>
      <c r="C164" s="107"/>
      <c r="D164" s="100"/>
      <c r="E164" s="114" t="s">
        <v>92</v>
      </c>
      <c r="F164" s="101"/>
      <c r="G164" s="59">
        <f>SUM(G165:G169)</f>
        <v>63755</v>
      </c>
      <c r="H164" s="78" t="e">
        <f t="shared" si="3"/>
        <v>#DIV/0!</v>
      </c>
    </row>
    <row r="165" spans="2:8" ht="15" customHeight="1" x14ac:dyDescent="0.25">
      <c r="B165" s="61">
        <v>3221</v>
      </c>
      <c r="C165" s="62"/>
      <c r="D165" s="63"/>
      <c r="E165" s="117" t="s">
        <v>93</v>
      </c>
      <c r="F165" s="66"/>
      <c r="G165" s="48"/>
      <c r="H165" s="142" t="e">
        <f t="shared" si="3"/>
        <v>#DIV/0!</v>
      </c>
    </row>
    <row r="166" spans="2:8" ht="15" customHeight="1" x14ac:dyDescent="0.25">
      <c r="B166" s="61">
        <v>3222</v>
      </c>
      <c r="C166" s="62"/>
      <c r="D166" s="63"/>
      <c r="E166" s="117" t="s">
        <v>94</v>
      </c>
      <c r="F166" s="66"/>
      <c r="G166" s="48">
        <v>63755</v>
      </c>
      <c r="H166" s="142" t="e">
        <f t="shared" si="3"/>
        <v>#DIV/0!</v>
      </c>
    </row>
    <row r="167" spans="2:8" x14ac:dyDescent="0.25">
      <c r="B167" s="61">
        <v>3223</v>
      </c>
      <c r="C167" s="62"/>
      <c r="D167" s="63"/>
      <c r="E167" s="117" t="s">
        <v>95</v>
      </c>
      <c r="F167" s="66"/>
      <c r="G167" s="48"/>
      <c r="H167" s="142" t="e">
        <f t="shared" si="3"/>
        <v>#DIV/0!</v>
      </c>
    </row>
    <row r="168" spans="2:8" ht="25.5" x14ac:dyDescent="0.25">
      <c r="B168" s="61">
        <v>3224</v>
      </c>
      <c r="C168" s="62"/>
      <c r="D168" s="63"/>
      <c r="E168" s="117" t="s">
        <v>96</v>
      </c>
      <c r="F168" s="66"/>
      <c r="G168" s="48">
        <v>0</v>
      </c>
      <c r="H168" s="142" t="e">
        <f t="shared" si="3"/>
        <v>#DIV/0!</v>
      </c>
    </row>
    <row r="169" spans="2:8" ht="15" customHeight="1" x14ac:dyDescent="0.25">
      <c r="B169" s="61">
        <v>3225</v>
      </c>
      <c r="C169" s="62"/>
      <c r="D169" s="63"/>
      <c r="E169" s="117" t="s">
        <v>97</v>
      </c>
      <c r="F169" s="66"/>
      <c r="G169" s="48"/>
      <c r="H169" s="142" t="e">
        <f t="shared" si="3"/>
        <v>#DIV/0!</v>
      </c>
    </row>
    <row r="170" spans="2:8" ht="15" customHeight="1" x14ac:dyDescent="0.25">
      <c r="B170" s="106">
        <v>323</v>
      </c>
      <c r="C170" s="107"/>
      <c r="D170" s="100"/>
      <c r="E170" s="114" t="s">
        <v>99</v>
      </c>
      <c r="F170" s="101"/>
      <c r="G170" s="59">
        <f>SUM(G171:G178)</f>
        <v>0</v>
      </c>
      <c r="H170" s="78" t="e">
        <f t="shared" si="3"/>
        <v>#DIV/0!</v>
      </c>
    </row>
    <row r="171" spans="2:8" ht="15" customHeight="1" x14ac:dyDescent="0.25">
      <c r="B171" s="61">
        <v>3231</v>
      </c>
      <c r="C171" s="62"/>
      <c r="D171" s="63"/>
      <c r="E171" s="117" t="s">
        <v>100</v>
      </c>
      <c r="F171" s="66"/>
      <c r="G171" s="48">
        <v>0</v>
      </c>
      <c r="H171" s="142" t="e">
        <f t="shared" si="3"/>
        <v>#DIV/0!</v>
      </c>
    </row>
    <row r="172" spans="2:8" ht="15" customHeight="1" x14ac:dyDescent="0.25">
      <c r="B172" s="61">
        <v>3232</v>
      </c>
      <c r="C172" s="62"/>
      <c r="D172" s="63"/>
      <c r="E172" s="117" t="s">
        <v>101</v>
      </c>
      <c r="F172" s="66"/>
      <c r="G172" s="48"/>
      <c r="H172" s="142" t="e">
        <f t="shared" si="3"/>
        <v>#DIV/0!</v>
      </c>
    </row>
    <row r="173" spans="2:8" ht="15" customHeight="1" x14ac:dyDescent="0.25">
      <c r="B173" s="61">
        <v>3234</v>
      </c>
      <c r="C173" s="62"/>
      <c r="D173" s="63"/>
      <c r="E173" s="117" t="s">
        <v>102</v>
      </c>
      <c r="F173" s="66"/>
      <c r="G173" s="48"/>
      <c r="H173" s="142" t="e">
        <f t="shared" si="3"/>
        <v>#DIV/0!</v>
      </c>
    </row>
    <row r="174" spans="2:8" x14ac:dyDescent="0.25">
      <c r="B174" s="61">
        <v>3235</v>
      </c>
      <c r="C174" s="62"/>
      <c r="D174" s="63"/>
      <c r="E174" s="117" t="s">
        <v>103</v>
      </c>
      <c r="F174" s="66"/>
      <c r="G174" s="48"/>
      <c r="H174" s="142" t="e">
        <f t="shared" si="3"/>
        <v>#DIV/0!</v>
      </c>
    </row>
    <row r="175" spans="2:8" ht="15" customHeight="1" x14ac:dyDescent="0.25">
      <c r="B175" s="61">
        <v>3236</v>
      </c>
      <c r="C175" s="62"/>
      <c r="D175" s="63"/>
      <c r="E175" s="117" t="s">
        <v>142</v>
      </c>
      <c r="F175" s="66"/>
      <c r="G175" s="48"/>
      <c r="H175" s="142" t="e">
        <f t="shared" si="3"/>
        <v>#DIV/0!</v>
      </c>
    </row>
    <row r="176" spans="2:8" ht="15" customHeight="1" x14ac:dyDescent="0.25">
      <c r="B176" s="61">
        <v>3237</v>
      </c>
      <c r="C176" s="62"/>
      <c r="D176" s="63"/>
      <c r="E176" s="117" t="s">
        <v>105</v>
      </c>
      <c r="F176" s="66"/>
      <c r="G176" s="48">
        <v>0</v>
      </c>
      <c r="H176" s="142" t="e">
        <f t="shared" si="3"/>
        <v>#DIV/0!</v>
      </c>
    </row>
    <row r="177" spans="2:8" ht="15" customHeight="1" x14ac:dyDescent="0.25">
      <c r="B177" s="61">
        <v>3238</v>
      </c>
      <c r="C177" s="62"/>
      <c r="D177" s="63"/>
      <c r="E177" s="117" t="s">
        <v>106</v>
      </c>
      <c r="F177" s="66"/>
      <c r="G177" s="48"/>
      <c r="H177" s="142" t="e">
        <f t="shared" si="3"/>
        <v>#DIV/0!</v>
      </c>
    </row>
    <row r="178" spans="2:8" ht="15" customHeight="1" x14ac:dyDescent="0.25">
      <c r="B178" s="61">
        <v>3239</v>
      </c>
      <c r="C178" s="62"/>
      <c r="D178" s="63"/>
      <c r="E178" s="117" t="s">
        <v>107</v>
      </c>
      <c r="F178" s="66"/>
      <c r="G178" s="48"/>
      <c r="H178" s="142" t="e">
        <f t="shared" si="3"/>
        <v>#DIV/0!</v>
      </c>
    </row>
    <row r="179" spans="2:8" ht="25.5" x14ac:dyDescent="0.25">
      <c r="B179" s="106">
        <v>324</v>
      </c>
      <c r="C179" s="107"/>
      <c r="D179" s="100"/>
      <c r="E179" s="114" t="s">
        <v>108</v>
      </c>
      <c r="F179" s="101"/>
      <c r="G179" s="59">
        <f>G180</f>
        <v>0</v>
      </c>
      <c r="H179" s="78" t="e">
        <f t="shared" si="3"/>
        <v>#DIV/0!</v>
      </c>
    </row>
    <row r="180" spans="2:8" ht="25.5" x14ac:dyDescent="0.25">
      <c r="B180" s="61">
        <v>3241</v>
      </c>
      <c r="C180" s="62"/>
      <c r="D180" s="63"/>
      <c r="E180" s="117" t="s">
        <v>108</v>
      </c>
      <c r="F180" s="66"/>
      <c r="G180" s="48"/>
      <c r="H180" s="142" t="e">
        <f t="shared" si="3"/>
        <v>#DIV/0!</v>
      </c>
    </row>
    <row r="181" spans="2:8" x14ac:dyDescent="0.25">
      <c r="B181" s="106">
        <v>329</v>
      </c>
      <c r="C181" s="107"/>
      <c r="D181" s="100"/>
      <c r="E181" s="114" t="s">
        <v>109</v>
      </c>
      <c r="F181" s="101"/>
      <c r="G181" s="59">
        <f>SUM(G182:G186)</f>
        <v>1644</v>
      </c>
      <c r="H181" s="78" t="e">
        <f t="shared" si="3"/>
        <v>#DIV/0!</v>
      </c>
    </row>
    <row r="182" spans="2:8" ht="15" customHeight="1" x14ac:dyDescent="0.25">
      <c r="B182" s="61">
        <v>3292</v>
      </c>
      <c r="C182" s="62"/>
      <c r="D182" s="63"/>
      <c r="E182" s="117" t="s">
        <v>110</v>
      </c>
      <c r="F182" s="66"/>
      <c r="G182" s="48"/>
      <c r="H182" s="142" t="e">
        <f t="shared" si="3"/>
        <v>#DIV/0!</v>
      </c>
    </row>
    <row r="183" spans="2:8" x14ac:dyDescent="0.25">
      <c r="B183" s="61">
        <v>3293</v>
      </c>
      <c r="C183" s="62"/>
      <c r="D183" s="63"/>
      <c r="E183" s="117" t="s">
        <v>111</v>
      </c>
      <c r="F183" s="66"/>
      <c r="G183" s="48"/>
      <c r="H183" s="142" t="e">
        <f t="shared" si="3"/>
        <v>#DIV/0!</v>
      </c>
    </row>
    <row r="184" spans="2:8" x14ac:dyDescent="0.25">
      <c r="B184" s="61">
        <v>3295</v>
      </c>
      <c r="C184" s="62"/>
      <c r="D184" s="63"/>
      <c r="E184" s="117" t="s">
        <v>112</v>
      </c>
      <c r="F184" s="66"/>
      <c r="G184" s="48">
        <v>1644</v>
      </c>
      <c r="H184" s="142" t="e">
        <f t="shared" si="3"/>
        <v>#DIV/0!</v>
      </c>
    </row>
    <row r="185" spans="2:8" x14ac:dyDescent="0.25">
      <c r="B185" s="61">
        <v>3296</v>
      </c>
      <c r="C185" s="62"/>
      <c r="D185" s="63"/>
      <c r="E185" s="117" t="s">
        <v>113</v>
      </c>
      <c r="F185" s="66"/>
      <c r="G185" s="48"/>
      <c r="H185" s="142" t="e">
        <f t="shared" si="3"/>
        <v>#DIV/0!</v>
      </c>
    </row>
    <row r="186" spans="2:8" ht="15" customHeight="1" x14ac:dyDescent="0.25">
      <c r="B186" s="61">
        <v>3299</v>
      </c>
      <c r="C186" s="62"/>
      <c r="D186" s="63"/>
      <c r="E186" s="117" t="s">
        <v>109</v>
      </c>
      <c r="F186" s="66"/>
      <c r="G186" s="48"/>
      <c r="H186" s="142" t="e">
        <f t="shared" si="3"/>
        <v>#DIV/0!</v>
      </c>
    </row>
    <row r="187" spans="2:8" ht="25.5" x14ac:dyDescent="0.25">
      <c r="B187" s="106">
        <v>37</v>
      </c>
      <c r="C187" s="107"/>
      <c r="D187" s="107"/>
      <c r="E187" s="109" t="s">
        <v>118</v>
      </c>
      <c r="F187" s="125">
        <v>12500</v>
      </c>
      <c r="G187" s="59">
        <f>G188</f>
        <v>12317</v>
      </c>
      <c r="H187" s="78">
        <f t="shared" si="3"/>
        <v>98.536000000000001</v>
      </c>
    </row>
    <row r="188" spans="2:8" ht="25.5" x14ac:dyDescent="0.25">
      <c r="B188" s="106">
        <v>372</v>
      </c>
      <c r="C188" s="107"/>
      <c r="D188" s="100"/>
      <c r="E188" s="109" t="s">
        <v>119</v>
      </c>
      <c r="F188" s="110"/>
      <c r="G188" s="105">
        <f>G189</f>
        <v>12317</v>
      </c>
      <c r="H188" s="78" t="e">
        <f t="shared" si="3"/>
        <v>#DIV/0!</v>
      </c>
    </row>
    <row r="189" spans="2:8" ht="15" customHeight="1" x14ac:dyDescent="0.25">
      <c r="B189" s="61">
        <v>3721</v>
      </c>
      <c r="C189" s="62"/>
      <c r="D189" s="63"/>
      <c r="E189" s="70" t="s">
        <v>120</v>
      </c>
      <c r="F189" s="72"/>
      <c r="G189" s="52">
        <v>12317</v>
      </c>
      <c r="H189" s="142" t="e">
        <f t="shared" si="3"/>
        <v>#DIV/0!</v>
      </c>
    </row>
    <row r="190" spans="2:8" x14ac:dyDescent="0.25">
      <c r="B190" s="106">
        <v>38</v>
      </c>
      <c r="C190" s="107"/>
      <c r="D190" s="100"/>
      <c r="E190" s="109" t="s">
        <v>121</v>
      </c>
      <c r="F190" s="110"/>
      <c r="G190" s="105">
        <f>G191</f>
        <v>0</v>
      </c>
      <c r="H190" s="78" t="e">
        <f t="shared" si="3"/>
        <v>#DIV/0!</v>
      </c>
    </row>
    <row r="191" spans="2:8" ht="15" customHeight="1" x14ac:dyDescent="0.25">
      <c r="B191" s="106">
        <v>381</v>
      </c>
      <c r="C191" s="107"/>
      <c r="D191" s="100"/>
      <c r="E191" s="109" t="s">
        <v>79</v>
      </c>
      <c r="F191" s="110"/>
      <c r="G191" s="105">
        <f>G192</f>
        <v>0</v>
      </c>
      <c r="H191" s="78" t="e">
        <f t="shared" si="3"/>
        <v>#DIV/0!</v>
      </c>
    </row>
    <row r="192" spans="2:8" ht="15" customHeight="1" x14ac:dyDescent="0.25">
      <c r="B192" s="61">
        <v>3812</v>
      </c>
      <c r="C192" s="62"/>
      <c r="D192" s="63"/>
      <c r="E192" s="70" t="s">
        <v>122</v>
      </c>
      <c r="F192" s="72"/>
      <c r="G192" s="52">
        <v>0</v>
      </c>
      <c r="H192" s="142" t="e">
        <f t="shared" si="3"/>
        <v>#DIV/0!</v>
      </c>
    </row>
    <row r="193" spans="2:8" x14ac:dyDescent="0.25">
      <c r="B193" s="177">
        <v>4</v>
      </c>
      <c r="C193" s="178"/>
      <c r="D193" s="179"/>
      <c r="E193" s="114" t="s">
        <v>5</v>
      </c>
      <c r="F193" s="101">
        <v>400</v>
      </c>
      <c r="G193" s="105">
        <f>G194+G201</f>
        <v>245</v>
      </c>
      <c r="H193" s="78">
        <f t="shared" si="3"/>
        <v>61.250000000000007</v>
      </c>
    </row>
    <row r="194" spans="2:8" ht="25.5" x14ac:dyDescent="0.25">
      <c r="B194" s="106">
        <v>42</v>
      </c>
      <c r="C194" s="107"/>
      <c r="D194" s="100"/>
      <c r="E194" s="114" t="s">
        <v>123</v>
      </c>
      <c r="F194" s="101">
        <v>400</v>
      </c>
      <c r="G194" s="105">
        <f>G195</f>
        <v>0</v>
      </c>
      <c r="H194" s="78">
        <f t="shared" si="3"/>
        <v>0</v>
      </c>
    </row>
    <row r="195" spans="2:8" ht="15" customHeight="1" x14ac:dyDescent="0.25">
      <c r="B195" s="106">
        <v>422</v>
      </c>
      <c r="C195" s="107"/>
      <c r="D195" s="100"/>
      <c r="E195" s="114" t="s">
        <v>124</v>
      </c>
      <c r="F195" s="101"/>
      <c r="G195" s="105">
        <f>SUM(G196:G200)</f>
        <v>0</v>
      </c>
      <c r="H195" s="78" t="e">
        <f t="shared" si="3"/>
        <v>#DIV/0!</v>
      </c>
    </row>
    <row r="196" spans="2:8" ht="15" customHeight="1" x14ac:dyDescent="0.25">
      <c r="B196" s="61">
        <v>4221</v>
      </c>
      <c r="C196" s="62"/>
      <c r="D196" s="63"/>
      <c r="E196" s="117" t="s">
        <v>125</v>
      </c>
      <c r="F196" s="66"/>
      <c r="G196" s="52">
        <v>0</v>
      </c>
      <c r="H196" s="142" t="e">
        <f t="shared" si="3"/>
        <v>#DIV/0!</v>
      </c>
    </row>
    <row r="197" spans="2:8" x14ac:dyDescent="0.25">
      <c r="B197" s="61">
        <v>4222</v>
      </c>
      <c r="C197" s="62"/>
      <c r="D197" s="63"/>
      <c r="E197" s="117" t="s">
        <v>126</v>
      </c>
      <c r="F197" s="66"/>
      <c r="G197" s="52"/>
      <c r="H197" s="142" t="e">
        <f t="shared" si="3"/>
        <v>#DIV/0!</v>
      </c>
    </row>
    <row r="198" spans="2:8" ht="15" customHeight="1" x14ac:dyDescent="0.25">
      <c r="B198" s="61">
        <v>4223</v>
      </c>
      <c r="C198" s="62"/>
      <c r="D198" s="63"/>
      <c r="E198" s="117" t="s">
        <v>127</v>
      </c>
      <c r="F198" s="66"/>
      <c r="G198" s="52"/>
      <c r="H198" s="142" t="e">
        <f t="shared" si="3"/>
        <v>#DIV/0!</v>
      </c>
    </row>
    <row r="199" spans="2:8" x14ac:dyDescent="0.25">
      <c r="B199" s="61">
        <v>4226</v>
      </c>
      <c r="C199" s="62"/>
      <c r="D199" s="63"/>
      <c r="E199" s="117" t="s">
        <v>128</v>
      </c>
      <c r="F199" s="66"/>
      <c r="G199" s="52"/>
      <c r="H199" s="142" t="e">
        <f t="shared" si="3"/>
        <v>#DIV/0!</v>
      </c>
    </row>
    <row r="200" spans="2:8" x14ac:dyDescent="0.25">
      <c r="B200" s="61">
        <v>4227</v>
      </c>
      <c r="C200" s="62"/>
      <c r="D200" s="63"/>
      <c r="E200" s="117" t="s">
        <v>129</v>
      </c>
      <c r="F200" s="66"/>
      <c r="G200" s="52">
        <v>0</v>
      </c>
      <c r="H200" s="142" t="e">
        <f t="shared" si="3"/>
        <v>#DIV/0!</v>
      </c>
    </row>
    <row r="201" spans="2:8" ht="25.5" x14ac:dyDescent="0.25">
      <c r="B201" s="106">
        <v>424</v>
      </c>
      <c r="C201" s="107"/>
      <c r="D201" s="100"/>
      <c r="E201" s="114" t="s">
        <v>130</v>
      </c>
      <c r="F201" s="101"/>
      <c r="G201" s="105">
        <f>G202</f>
        <v>245</v>
      </c>
      <c r="H201" s="78" t="e">
        <f t="shared" si="3"/>
        <v>#DIV/0!</v>
      </c>
    </row>
    <row r="202" spans="2:8" x14ac:dyDescent="0.25">
      <c r="B202" s="61">
        <v>4241</v>
      </c>
      <c r="C202" s="62"/>
      <c r="D202" s="63"/>
      <c r="E202" s="117" t="s">
        <v>131</v>
      </c>
      <c r="F202" s="66"/>
      <c r="G202" s="52">
        <v>245</v>
      </c>
      <c r="H202" s="142" t="e">
        <f t="shared" ref="H202:H265" si="5">G202/F202*100</f>
        <v>#DIV/0!</v>
      </c>
    </row>
    <row r="203" spans="2:8" ht="25.5" x14ac:dyDescent="0.25">
      <c r="B203" s="180"/>
      <c r="C203" s="181"/>
      <c r="D203" s="182"/>
      <c r="E203" s="120" t="s">
        <v>188</v>
      </c>
      <c r="F203" s="79"/>
      <c r="G203" s="80"/>
      <c r="H203" s="142"/>
    </row>
    <row r="204" spans="2:8" x14ac:dyDescent="0.25">
      <c r="B204" s="180">
        <v>51</v>
      </c>
      <c r="C204" s="181"/>
      <c r="D204" s="182"/>
      <c r="E204" s="121" t="s">
        <v>192</v>
      </c>
      <c r="F204" s="77">
        <f>F207+F224</f>
        <v>13272</v>
      </c>
      <c r="G204" s="77">
        <f>G207+G224</f>
        <v>13272</v>
      </c>
      <c r="H204" s="78">
        <f t="shared" si="5"/>
        <v>100</v>
      </c>
    </row>
    <row r="205" spans="2:8" ht="25.5" x14ac:dyDescent="0.25">
      <c r="B205" s="180" t="s">
        <v>139</v>
      </c>
      <c r="C205" s="181"/>
      <c r="D205" s="182"/>
      <c r="E205" s="120" t="s">
        <v>146</v>
      </c>
      <c r="F205" s="77"/>
      <c r="G205" s="77"/>
      <c r="H205" s="78" t="e">
        <f t="shared" si="5"/>
        <v>#DIV/0!</v>
      </c>
    </row>
    <row r="206" spans="2:8" ht="25.5" x14ac:dyDescent="0.25">
      <c r="B206" s="180" t="s">
        <v>140</v>
      </c>
      <c r="C206" s="181"/>
      <c r="D206" s="182"/>
      <c r="E206" s="120" t="s">
        <v>191</v>
      </c>
      <c r="F206" s="77"/>
      <c r="G206" s="77"/>
      <c r="H206" s="78" t="e">
        <f t="shared" si="5"/>
        <v>#DIV/0!</v>
      </c>
    </row>
    <row r="207" spans="2:8" ht="15" customHeight="1" x14ac:dyDescent="0.25">
      <c r="B207" s="177">
        <v>3</v>
      </c>
      <c r="C207" s="178"/>
      <c r="D207" s="179"/>
      <c r="E207" s="114" t="s">
        <v>3</v>
      </c>
      <c r="F207" s="101">
        <v>0</v>
      </c>
      <c r="G207" s="105"/>
      <c r="H207" s="78" t="e">
        <f t="shared" si="5"/>
        <v>#DIV/0!</v>
      </c>
    </row>
    <row r="208" spans="2:8" x14ac:dyDescent="0.25">
      <c r="B208" s="177">
        <v>32</v>
      </c>
      <c r="C208" s="178"/>
      <c r="D208" s="179"/>
      <c r="E208" s="114" t="s">
        <v>12</v>
      </c>
      <c r="F208" s="101"/>
      <c r="G208" s="59"/>
      <c r="H208" s="78" t="e">
        <f t="shared" si="5"/>
        <v>#DIV/0!</v>
      </c>
    </row>
    <row r="209" spans="2:8" ht="15" customHeight="1" x14ac:dyDescent="0.25">
      <c r="B209" s="112">
        <v>321</v>
      </c>
      <c r="C209" s="113"/>
      <c r="D209" s="114"/>
      <c r="E209" s="114" t="s">
        <v>26</v>
      </c>
      <c r="F209" s="101"/>
      <c r="G209" s="59"/>
      <c r="H209" s="78" t="e">
        <f t="shared" si="5"/>
        <v>#DIV/0!</v>
      </c>
    </row>
    <row r="210" spans="2:8" x14ac:dyDescent="0.25">
      <c r="B210" s="61">
        <v>3211</v>
      </c>
      <c r="C210" s="62"/>
      <c r="D210" s="63"/>
      <c r="E210" s="117" t="s">
        <v>27</v>
      </c>
      <c r="F210" s="66"/>
      <c r="G210" s="48"/>
      <c r="H210" s="142" t="e">
        <f t="shared" si="5"/>
        <v>#DIV/0!</v>
      </c>
    </row>
    <row r="211" spans="2:8" ht="25.5" x14ac:dyDescent="0.25">
      <c r="B211" s="61">
        <v>3212</v>
      </c>
      <c r="C211" s="62"/>
      <c r="D211" s="63"/>
      <c r="E211" s="117" t="s">
        <v>89</v>
      </c>
      <c r="F211" s="66"/>
      <c r="G211" s="48"/>
      <c r="H211" s="142" t="e">
        <f t="shared" si="5"/>
        <v>#DIV/0!</v>
      </c>
    </row>
    <row r="212" spans="2:8" x14ac:dyDescent="0.25">
      <c r="B212" s="61">
        <v>3213</v>
      </c>
      <c r="C212" s="62"/>
      <c r="D212" s="63"/>
      <c r="E212" s="117" t="s">
        <v>90</v>
      </c>
      <c r="F212" s="66"/>
      <c r="G212" s="48"/>
      <c r="H212" s="142" t="e">
        <f t="shared" si="5"/>
        <v>#DIV/0!</v>
      </c>
    </row>
    <row r="213" spans="2:8" x14ac:dyDescent="0.25">
      <c r="B213" s="61">
        <v>3214</v>
      </c>
      <c r="C213" s="62"/>
      <c r="D213" s="63"/>
      <c r="E213" s="117" t="s">
        <v>91</v>
      </c>
      <c r="F213" s="66"/>
      <c r="G213" s="48"/>
      <c r="H213" s="142" t="e">
        <f t="shared" si="5"/>
        <v>#DIV/0!</v>
      </c>
    </row>
    <row r="214" spans="2:8" x14ac:dyDescent="0.25">
      <c r="B214" s="112">
        <v>322</v>
      </c>
      <c r="C214" s="113"/>
      <c r="D214" s="114"/>
      <c r="E214" s="114" t="s">
        <v>92</v>
      </c>
      <c r="F214" s="101"/>
      <c r="G214" s="59"/>
      <c r="H214" s="78" t="e">
        <f t="shared" si="5"/>
        <v>#DIV/0!</v>
      </c>
    </row>
    <row r="215" spans="2:8" x14ac:dyDescent="0.25">
      <c r="B215" s="61">
        <v>3221</v>
      </c>
      <c r="C215" s="62"/>
      <c r="D215" s="63"/>
      <c r="E215" s="117" t="s">
        <v>93</v>
      </c>
      <c r="F215" s="66"/>
      <c r="G215" s="48"/>
      <c r="H215" s="142" t="e">
        <f t="shared" si="5"/>
        <v>#DIV/0!</v>
      </c>
    </row>
    <row r="216" spans="2:8" x14ac:dyDescent="0.25">
      <c r="B216" s="61">
        <v>3222</v>
      </c>
      <c r="C216" s="62"/>
      <c r="D216" s="63"/>
      <c r="E216" s="117" t="s">
        <v>94</v>
      </c>
      <c r="F216" s="66"/>
      <c r="G216" s="48"/>
      <c r="H216" s="142" t="e">
        <f t="shared" si="5"/>
        <v>#DIV/0!</v>
      </c>
    </row>
    <row r="217" spans="2:8" x14ac:dyDescent="0.25">
      <c r="B217" s="61">
        <v>3223</v>
      </c>
      <c r="C217" s="62"/>
      <c r="D217" s="63"/>
      <c r="E217" s="117" t="s">
        <v>95</v>
      </c>
      <c r="F217" s="66"/>
      <c r="G217" s="48"/>
      <c r="H217" s="142" t="e">
        <f t="shared" si="5"/>
        <v>#DIV/0!</v>
      </c>
    </row>
    <row r="218" spans="2:8" ht="25.5" x14ac:dyDescent="0.25">
      <c r="B218" s="61">
        <v>3224</v>
      </c>
      <c r="C218" s="62"/>
      <c r="D218" s="63"/>
      <c r="E218" s="117" t="s">
        <v>96</v>
      </c>
      <c r="F218" s="66"/>
      <c r="G218" s="48"/>
      <c r="H218" s="142" t="e">
        <f t="shared" si="5"/>
        <v>#DIV/0!</v>
      </c>
    </row>
    <row r="219" spans="2:8" x14ac:dyDescent="0.25">
      <c r="B219" s="61">
        <v>3225</v>
      </c>
      <c r="C219" s="62"/>
      <c r="D219" s="63"/>
      <c r="E219" s="117" t="s">
        <v>97</v>
      </c>
      <c r="F219" s="66"/>
      <c r="G219" s="48"/>
      <c r="H219" s="142" t="e">
        <f t="shared" si="5"/>
        <v>#DIV/0!</v>
      </c>
    </row>
    <row r="220" spans="2:8" ht="25.5" x14ac:dyDescent="0.25">
      <c r="B220" s="61">
        <v>324</v>
      </c>
      <c r="C220" s="62"/>
      <c r="D220" s="63"/>
      <c r="E220" s="117" t="s">
        <v>108</v>
      </c>
      <c r="F220" s="66"/>
      <c r="G220" s="52"/>
      <c r="H220" s="142" t="e">
        <f t="shared" si="5"/>
        <v>#DIV/0!</v>
      </c>
    </row>
    <row r="221" spans="2:8" ht="25.5" x14ac:dyDescent="0.25">
      <c r="B221" s="61">
        <v>3241</v>
      </c>
      <c r="C221" s="62"/>
      <c r="D221" s="63"/>
      <c r="E221" s="117" t="s">
        <v>108</v>
      </c>
      <c r="F221" s="66"/>
      <c r="G221" s="52"/>
      <c r="H221" s="142" t="e">
        <f t="shared" si="5"/>
        <v>#DIV/0!</v>
      </c>
    </row>
    <row r="222" spans="2:8" x14ac:dyDescent="0.25">
      <c r="B222" s="61">
        <v>329</v>
      </c>
      <c r="C222" s="62"/>
      <c r="D222" s="63"/>
      <c r="E222" s="117" t="s">
        <v>109</v>
      </c>
      <c r="F222" s="66"/>
      <c r="G222" s="52"/>
      <c r="H222" s="142" t="e">
        <f t="shared" si="5"/>
        <v>#DIV/0!</v>
      </c>
    </row>
    <row r="223" spans="2:8" x14ac:dyDescent="0.25">
      <c r="B223" s="61">
        <v>3293</v>
      </c>
      <c r="C223" s="62"/>
      <c r="D223" s="63"/>
      <c r="E223" s="117" t="s">
        <v>111</v>
      </c>
      <c r="F223" s="66"/>
      <c r="G223" s="52"/>
      <c r="H223" s="142" t="e">
        <f t="shared" si="5"/>
        <v>#DIV/0!</v>
      </c>
    </row>
    <row r="224" spans="2:8" x14ac:dyDescent="0.25">
      <c r="B224" s="177">
        <v>4</v>
      </c>
      <c r="C224" s="178"/>
      <c r="D224" s="179"/>
      <c r="E224" s="114" t="s">
        <v>5</v>
      </c>
      <c r="F224" s="101">
        <v>13272</v>
      </c>
      <c r="G224" s="105">
        <v>13272</v>
      </c>
      <c r="H224" s="78">
        <f t="shared" si="5"/>
        <v>100</v>
      </c>
    </row>
    <row r="225" spans="2:8" ht="25.5" x14ac:dyDescent="0.25">
      <c r="B225" s="112">
        <v>42</v>
      </c>
      <c r="C225" s="113"/>
      <c r="D225" s="114"/>
      <c r="E225" s="114" t="s">
        <v>123</v>
      </c>
      <c r="F225" s="101">
        <v>13272</v>
      </c>
      <c r="G225" s="105"/>
      <c r="H225" s="78">
        <f t="shared" si="5"/>
        <v>0</v>
      </c>
    </row>
    <row r="226" spans="2:8" x14ac:dyDescent="0.25">
      <c r="B226" s="112">
        <v>422</v>
      </c>
      <c r="C226" s="113"/>
      <c r="D226" s="114"/>
      <c r="E226" s="114" t="s">
        <v>124</v>
      </c>
      <c r="F226" s="101"/>
      <c r="G226" s="105"/>
      <c r="H226" s="142" t="e">
        <f t="shared" si="5"/>
        <v>#DIV/0!</v>
      </c>
    </row>
    <row r="227" spans="2:8" x14ac:dyDescent="0.25">
      <c r="B227" s="61">
        <v>4221</v>
      </c>
      <c r="C227" s="62"/>
      <c r="D227" s="63"/>
      <c r="E227" s="117" t="s">
        <v>125</v>
      </c>
      <c r="F227" s="66"/>
      <c r="G227" s="52"/>
      <c r="H227" s="142" t="e">
        <f t="shared" si="5"/>
        <v>#DIV/0!</v>
      </c>
    </row>
    <row r="228" spans="2:8" x14ac:dyDescent="0.25">
      <c r="B228" s="61">
        <v>4222</v>
      </c>
      <c r="C228" s="62"/>
      <c r="D228" s="63"/>
      <c r="E228" s="117" t="s">
        <v>126</v>
      </c>
      <c r="F228" s="66"/>
      <c r="G228" s="52"/>
      <c r="H228" s="142" t="e">
        <f t="shared" si="5"/>
        <v>#DIV/0!</v>
      </c>
    </row>
    <row r="229" spans="2:8" x14ac:dyDescent="0.25">
      <c r="B229" s="61">
        <v>4223</v>
      </c>
      <c r="C229" s="62"/>
      <c r="D229" s="63"/>
      <c r="E229" s="117" t="s">
        <v>127</v>
      </c>
      <c r="F229" s="66"/>
      <c r="G229" s="52"/>
      <c r="H229" s="142" t="e">
        <f t="shared" si="5"/>
        <v>#DIV/0!</v>
      </c>
    </row>
    <row r="230" spans="2:8" x14ac:dyDescent="0.25">
      <c r="B230" s="61">
        <v>4226</v>
      </c>
      <c r="C230" s="62"/>
      <c r="D230" s="63"/>
      <c r="E230" s="117" t="s">
        <v>128</v>
      </c>
      <c r="F230" s="66"/>
      <c r="G230" s="52"/>
      <c r="H230" s="142" t="e">
        <f t="shared" si="5"/>
        <v>#DIV/0!</v>
      </c>
    </row>
    <row r="231" spans="2:8" x14ac:dyDescent="0.25">
      <c r="B231" s="61">
        <v>4227</v>
      </c>
      <c r="C231" s="62"/>
      <c r="D231" s="63"/>
      <c r="E231" s="117" t="s">
        <v>129</v>
      </c>
      <c r="F231" s="66"/>
      <c r="G231" s="52"/>
      <c r="H231" s="142" t="e">
        <f t="shared" si="5"/>
        <v>#DIV/0!</v>
      </c>
    </row>
    <row r="232" spans="2:8" ht="25.5" x14ac:dyDescent="0.25">
      <c r="B232" s="112">
        <v>424</v>
      </c>
      <c r="C232" s="113"/>
      <c r="D232" s="114"/>
      <c r="E232" s="114" t="s">
        <v>130</v>
      </c>
      <c r="F232" s="101"/>
      <c r="G232" s="105"/>
      <c r="H232" s="142" t="e">
        <f t="shared" si="5"/>
        <v>#DIV/0!</v>
      </c>
    </row>
    <row r="233" spans="2:8" x14ac:dyDescent="0.25">
      <c r="B233" s="61">
        <v>4241</v>
      </c>
      <c r="C233" s="62"/>
      <c r="D233" s="63"/>
      <c r="E233" s="117" t="s">
        <v>131</v>
      </c>
      <c r="F233" s="66"/>
      <c r="G233" s="52"/>
      <c r="H233" s="142" t="e">
        <f t="shared" si="5"/>
        <v>#DIV/0!</v>
      </c>
    </row>
    <row r="234" spans="2:8" ht="25.5" x14ac:dyDescent="0.25">
      <c r="B234" s="132">
        <v>45</v>
      </c>
      <c r="C234" s="133"/>
      <c r="D234" s="134"/>
      <c r="E234" s="134" t="s">
        <v>132</v>
      </c>
      <c r="F234" s="101"/>
      <c r="G234" s="59">
        <f>G235</f>
        <v>13272</v>
      </c>
      <c r="H234" s="78" t="e">
        <f t="shared" si="5"/>
        <v>#DIV/0!</v>
      </c>
    </row>
    <row r="235" spans="2:8" x14ac:dyDescent="0.25">
      <c r="B235" s="132">
        <v>451</v>
      </c>
      <c r="C235" s="133"/>
      <c r="D235" s="134"/>
      <c r="E235" s="134" t="s">
        <v>170</v>
      </c>
      <c r="F235" s="101"/>
      <c r="G235" s="59">
        <f>G236</f>
        <v>13272</v>
      </c>
      <c r="H235" s="78" t="e">
        <f t="shared" si="5"/>
        <v>#DIV/0!</v>
      </c>
    </row>
    <row r="236" spans="2:8" x14ac:dyDescent="0.25">
      <c r="B236" s="115">
        <v>4511</v>
      </c>
      <c r="C236" s="116"/>
      <c r="D236" s="117"/>
      <c r="E236" s="117" t="s">
        <v>170</v>
      </c>
      <c r="F236" s="66"/>
      <c r="G236" s="48">
        <v>13272</v>
      </c>
      <c r="H236" s="142" t="e">
        <f t="shared" si="5"/>
        <v>#DIV/0!</v>
      </c>
    </row>
    <row r="237" spans="2:8" ht="25.5" x14ac:dyDescent="0.25">
      <c r="B237" s="180"/>
      <c r="C237" s="181"/>
      <c r="D237" s="182"/>
      <c r="E237" s="120" t="s">
        <v>188</v>
      </c>
      <c r="F237" s="64"/>
      <c r="G237" s="65"/>
      <c r="H237" s="142"/>
    </row>
    <row r="238" spans="2:8" x14ac:dyDescent="0.25">
      <c r="B238" s="180">
        <v>61</v>
      </c>
      <c r="C238" s="181"/>
      <c r="D238" s="182"/>
      <c r="E238" s="121" t="s">
        <v>143</v>
      </c>
      <c r="F238" s="77">
        <f>F241</f>
        <v>900</v>
      </c>
      <c r="G238" s="77">
        <f t="shared" ref="G238" si="6">G241</f>
        <v>1190</v>
      </c>
      <c r="H238" s="78">
        <f t="shared" si="5"/>
        <v>132.22222222222223</v>
      </c>
    </row>
    <row r="239" spans="2:8" ht="25.5" x14ac:dyDescent="0.25">
      <c r="B239" s="180" t="s">
        <v>139</v>
      </c>
      <c r="C239" s="181"/>
      <c r="D239" s="182"/>
      <c r="E239" s="120" t="s">
        <v>147</v>
      </c>
      <c r="F239" s="64"/>
      <c r="G239" s="65"/>
      <c r="H239" s="78" t="e">
        <f t="shared" si="5"/>
        <v>#DIV/0!</v>
      </c>
    </row>
    <row r="240" spans="2:8" ht="25.5" x14ac:dyDescent="0.25">
      <c r="B240" s="180" t="s">
        <v>140</v>
      </c>
      <c r="C240" s="181"/>
      <c r="D240" s="182"/>
      <c r="E240" s="120" t="s">
        <v>191</v>
      </c>
      <c r="F240" s="77"/>
      <c r="G240" s="77"/>
      <c r="H240" s="78" t="e">
        <f t="shared" si="5"/>
        <v>#DIV/0!</v>
      </c>
    </row>
    <row r="241" spans="2:8" s="43" customFormat="1" x14ac:dyDescent="0.2">
      <c r="B241" s="177">
        <v>3</v>
      </c>
      <c r="C241" s="178"/>
      <c r="D241" s="179"/>
      <c r="E241" s="114" t="s">
        <v>3</v>
      </c>
      <c r="F241" s="101">
        <v>900</v>
      </c>
      <c r="G241" s="105">
        <v>1190</v>
      </c>
      <c r="H241" s="78">
        <f t="shared" si="5"/>
        <v>132.22222222222223</v>
      </c>
    </row>
    <row r="242" spans="2:8" s="43" customFormat="1" ht="15" customHeight="1" x14ac:dyDescent="0.2">
      <c r="B242" s="177">
        <v>32</v>
      </c>
      <c r="C242" s="178"/>
      <c r="D242" s="179"/>
      <c r="E242" s="114" t="s">
        <v>12</v>
      </c>
      <c r="F242" s="101">
        <v>900</v>
      </c>
      <c r="G242" s="59">
        <v>0</v>
      </c>
      <c r="H242" s="78">
        <f t="shared" si="5"/>
        <v>0</v>
      </c>
    </row>
    <row r="243" spans="2:8" s="43" customFormat="1" ht="15" customHeight="1" x14ac:dyDescent="0.2">
      <c r="B243" s="112">
        <v>321</v>
      </c>
      <c r="C243" s="113"/>
      <c r="D243" s="114"/>
      <c r="E243" s="114" t="s">
        <v>26</v>
      </c>
      <c r="F243" s="101"/>
      <c r="G243" s="105">
        <f>G244</f>
        <v>504</v>
      </c>
      <c r="H243" s="78" t="e">
        <f t="shared" si="5"/>
        <v>#DIV/0!</v>
      </c>
    </row>
    <row r="244" spans="2:8" s="43" customFormat="1" ht="15" customHeight="1" x14ac:dyDescent="0.2">
      <c r="B244" s="61">
        <v>3211</v>
      </c>
      <c r="C244" s="62"/>
      <c r="D244" s="63"/>
      <c r="E244" s="117" t="s">
        <v>27</v>
      </c>
      <c r="F244" s="66"/>
      <c r="G244" s="52">
        <v>504</v>
      </c>
      <c r="H244" s="142" t="e">
        <f t="shared" si="5"/>
        <v>#DIV/0!</v>
      </c>
    </row>
    <row r="245" spans="2:8" s="43" customFormat="1" ht="15" customHeight="1" x14ac:dyDescent="0.2">
      <c r="B245" s="112">
        <v>322</v>
      </c>
      <c r="C245" s="113"/>
      <c r="D245" s="114"/>
      <c r="E245" s="114" t="s">
        <v>92</v>
      </c>
      <c r="F245" s="101"/>
      <c r="G245" s="105">
        <f>SUM(G246:G247)</f>
        <v>0</v>
      </c>
      <c r="H245" s="78" t="e">
        <f t="shared" si="5"/>
        <v>#DIV/0!</v>
      </c>
    </row>
    <row r="246" spans="2:8" s="43" customFormat="1" ht="15" customHeight="1" x14ac:dyDescent="0.2">
      <c r="B246" s="61">
        <v>3221</v>
      </c>
      <c r="C246" s="62"/>
      <c r="D246" s="63"/>
      <c r="E246" s="117" t="s">
        <v>93</v>
      </c>
      <c r="F246" s="66"/>
      <c r="G246" s="52"/>
      <c r="H246" s="142" t="e">
        <f t="shared" si="5"/>
        <v>#DIV/0!</v>
      </c>
    </row>
    <row r="247" spans="2:8" ht="25.5" x14ac:dyDescent="0.25">
      <c r="B247" s="61">
        <v>3224</v>
      </c>
      <c r="C247" s="62"/>
      <c r="D247" s="63"/>
      <c r="E247" s="117" t="s">
        <v>96</v>
      </c>
      <c r="F247" s="66"/>
      <c r="G247" s="52"/>
      <c r="H247" s="142" t="e">
        <f t="shared" si="5"/>
        <v>#DIV/0!</v>
      </c>
    </row>
    <row r="248" spans="2:8" x14ac:dyDescent="0.25">
      <c r="B248" s="132">
        <v>38</v>
      </c>
      <c r="C248" s="133"/>
      <c r="D248" s="134"/>
      <c r="E248" s="109" t="s">
        <v>121</v>
      </c>
      <c r="F248" s="101"/>
      <c r="G248" s="105">
        <f>G249</f>
        <v>686</v>
      </c>
      <c r="H248" s="78" t="e">
        <f t="shared" si="5"/>
        <v>#DIV/0!</v>
      </c>
    </row>
    <row r="249" spans="2:8" x14ac:dyDescent="0.25">
      <c r="B249" s="132">
        <v>381</v>
      </c>
      <c r="C249" s="133"/>
      <c r="D249" s="134"/>
      <c r="E249" s="109" t="s">
        <v>79</v>
      </c>
      <c r="F249" s="101"/>
      <c r="G249" s="105">
        <f>G250</f>
        <v>686</v>
      </c>
      <c r="H249" s="78" t="e">
        <f t="shared" si="5"/>
        <v>#DIV/0!</v>
      </c>
    </row>
    <row r="250" spans="2:8" x14ac:dyDescent="0.25">
      <c r="B250" s="115">
        <v>3812</v>
      </c>
      <c r="C250" s="116"/>
      <c r="D250" s="117"/>
      <c r="E250" s="70" t="s">
        <v>122</v>
      </c>
      <c r="F250" s="66"/>
      <c r="G250" s="52">
        <v>686</v>
      </c>
      <c r="H250" s="142" t="e">
        <f t="shared" si="5"/>
        <v>#DIV/0!</v>
      </c>
    </row>
    <row r="251" spans="2:8" ht="25.5" x14ac:dyDescent="0.25">
      <c r="B251" s="180"/>
      <c r="C251" s="181"/>
      <c r="D251" s="182"/>
      <c r="E251" s="120" t="s">
        <v>188</v>
      </c>
      <c r="F251" s="64"/>
      <c r="G251" s="65"/>
      <c r="H251" s="142"/>
    </row>
    <row r="252" spans="2:8" x14ac:dyDescent="0.25">
      <c r="B252" s="180">
        <v>43</v>
      </c>
      <c r="C252" s="181"/>
      <c r="D252" s="182"/>
      <c r="E252" s="121" t="s">
        <v>194</v>
      </c>
      <c r="F252" s="77">
        <f>F255</f>
        <v>21350</v>
      </c>
      <c r="G252" s="77">
        <f t="shared" ref="G252" si="7">G255</f>
        <v>0</v>
      </c>
      <c r="H252" s="78">
        <f t="shared" si="5"/>
        <v>0</v>
      </c>
    </row>
    <row r="253" spans="2:8" ht="25.5" x14ac:dyDescent="0.25">
      <c r="B253" s="180" t="s">
        <v>139</v>
      </c>
      <c r="C253" s="181"/>
      <c r="D253" s="182"/>
      <c r="E253" s="120" t="s">
        <v>147</v>
      </c>
      <c r="F253" s="64"/>
      <c r="G253" s="65"/>
      <c r="H253" s="78" t="e">
        <f t="shared" si="5"/>
        <v>#DIV/0!</v>
      </c>
    </row>
    <row r="254" spans="2:8" ht="25.5" x14ac:dyDescent="0.25">
      <c r="B254" s="180" t="s">
        <v>140</v>
      </c>
      <c r="C254" s="181"/>
      <c r="D254" s="182"/>
      <c r="E254" s="120" t="s">
        <v>191</v>
      </c>
      <c r="F254" s="77"/>
      <c r="G254" s="77"/>
      <c r="H254" s="78" t="e">
        <f t="shared" si="5"/>
        <v>#DIV/0!</v>
      </c>
    </row>
    <row r="255" spans="2:8" x14ac:dyDescent="0.25">
      <c r="B255" s="177">
        <v>3</v>
      </c>
      <c r="C255" s="178"/>
      <c r="D255" s="179"/>
      <c r="E255" s="129" t="s">
        <v>3</v>
      </c>
      <c r="F255" s="101">
        <v>21350</v>
      </c>
      <c r="G255" s="105">
        <f>G256</f>
        <v>0</v>
      </c>
      <c r="H255" s="78">
        <f t="shared" si="5"/>
        <v>0</v>
      </c>
    </row>
    <row r="256" spans="2:8" x14ac:dyDescent="0.25">
      <c r="B256" s="177">
        <v>32</v>
      </c>
      <c r="C256" s="178"/>
      <c r="D256" s="179"/>
      <c r="E256" s="129" t="s">
        <v>12</v>
      </c>
      <c r="F256" s="101">
        <v>21350</v>
      </c>
      <c r="G256" s="59">
        <f>G257+G259</f>
        <v>0</v>
      </c>
      <c r="H256" s="78">
        <f t="shared" si="5"/>
        <v>0</v>
      </c>
    </row>
    <row r="257" spans="2:8" x14ac:dyDescent="0.25">
      <c r="B257" s="127">
        <v>321</v>
      </c>
      <c r="C257" s="128"/>
      <c r="D257" s="129"/>
      <c r="E257" s="129" t="s">
        <v>26</v>
      </c>
      <c r="F257" s="101"/>
      <c r="G257" s="105">
        <f>G258</f>
        <v>0</v>
      </c>
      <c r="H257" s="78" t="e">
        <f t="shared" si="5"/>
        <v>#DIV/0!</v>
      </c>
    </row>
    <row r="258" spans="2:8" x14ac:dyDescent="0.25">
      <c r="B258" s="115">
        <v>3211</v>
      </c>
      <c r="C258" s="116"/>
      <c r="D258" s="117"/>
      <c r="E258" s="117" t="s">
        <v>27</v>
      </c>
      <c r="F258" s="66"/>
      <c r="G258" s="52">
        <v>0</v>
      </c>
      <c r="H258" s="142" t="e">
        <f t="shared" si="5"/>
        <v>#DIV/0!</v>
      </c>
    </row>
    <row r="259" spans="2:8" x14ac:dyDescent="0.25">
      <c r="B259" s="127">
        <v>322</v>
      </c>
      <c r="C259" s="128"/>
      <c r="D259" s="129"/>
      <c r="E259" s="129" t="s">
        <v>92</v>
      </c>
      <c r="F259" s="101"/>
      <c r="G259" s="105">
        <f>SUM(G260:G261)</f>
        <v>0</v>
      </c>
      <c r="H259" s="78" t="e">
        <f t="shared" si="5"/>
        <v>#DIV/0!</v>
      </c>
    </row>
    <row r="260" spans="2:8" x14ac:dyDescent="0.25">
      <c r="B260" s="115">
        <v>3221</v>
      </c>
      <c r="C260" s="116"/>
      <c r="D260" s="117"/>
      <c r="E260" s="117" t="s">
        <v>93</v>
      </c>
      <c r="F260" s="66"/>
      <c r="G260" s="52">
        <v>0</v>
      </c>
      <c r="H260" s="142" t="e">
        <f t="shared" si="5"/>
        <v>#DIV/0!</v>
      </c>
    </row>
    <row r="261" spans="2:8" ht="25.5" x14ac:dyDescent="0.25">
      <c r="B261" s="115">
        <v>3224</v>
      </c>
      <c r="C261" s="116"/>
      <c r="D261" s="117"/>
      <c r="E261" s="117" t="s">
        <v>96</v>
      </c>
      <c r="F261" s="66"/>
      <c r="G261" s="52">
        <v>0</v>
      </c>
      <c r="H261" s="142" t="e">
        <f t="shared" si="5"/>
        <v>#DIV/0!</v>
      </c>
    </row>
    <row r="262" spans="2:8" ht="25.5" x14ac:dyDescent="0.25">
      <c r="B262" s="180"/>
      <c r="C262" s="181"/>
      <c r="D262" s="182"/>
      <c r="E262" s="120" t="s">
        <v>188</v>
      </c>
      <c r="F262" s="79"/>
      <c r="G262" s="80"/>
      <c r="H262" s="142"/>
    </row>
    <row r="263" spans="2:8" ht="25.5" x14ac:dyDescent="0.25">
      <c r="B263" s="180">
        <v>71</v>
      </c>
      <c r="C263" s="181"/>
      <c r="D263" s="182"/>
      <c r="E263" s="135" t="s">
        <v>202</v>
      </c>
      <c r="F263" s="77">
        <f>F266+F282</f>
        <v>0</v>
      </c>
      <c r="G263" s="77">
        <v>10374</v>
      </c>
      <c r="H263" s="78" t="e">
        <f t="shared" si="5"/>
        <v>#DIV/0!</v>
      </c>
    </row>
    <row r="264" spans="2:8" ht="25.5" x14ac:dyDescent="0.25">
      <c r="B264" s="180" t="s">
        <v>139</v>
      </c>
      <c r="C264" s="181"/>
      <c r="D264" s="182"/>
      <c r="E264" s="120" t="s">
        <v>146</v>
      </c>
      <c r="F264" s="77"/>
      <c r="G264" s="77"/>
      <c r="H264" s="78" t="e">
        <f t="shared" si="5"/>
        <v>#DIV/0!</v>
      </c>
    </row>
    <row r="265" spans="2:8" ht="25.5" x14ac:dyDescent="0.25">
      <c r="B265" s="180" t="s">
        <v>140</v>
      </c>
      <c r="C265" s="181"/>
      <c r="D265" s="182"/>
      <c r="E265" s="120" t="s">
        <v>191</v>
      </c>
      <c r="F265" s="77"/>
      <c r="G265" s="77"/>
      <c r="H265" s="78" t="e">
        <f t="shared" si="5"/>
        <v>#DIV/0!</v>
      </c>
    </row>
    <row r="266" spans="2:8" x14ac:dyDescent="0.25">
      <c r="B266" s="177">
        <v>3</v>
      </c>
      <c r="C266" s="178"/>
      <c r="D266" s="179"/>
      <c r="E266" s="134" t="s">
        <v>3</v>
      </c>
      <c r="F266" s="101">
        <v>0</v>
      </c>
      <c r="G266" s="105">
        <v>10374</v>
      </c>
      <c r="H266" s="78" t="e">
        <f t="shared" ref="H266:H277" si="8">G266/F266*100</f>
        <v>#DIV/0!</v>
      </c>
    </row>
    <row r="267" spans="2:8" x14ac:dyDescent="0.25">
      <c r="B267" s="177">
        <v>32</v>
      </c>
      <c r="C267" s="178"/>
      <c r="D267" s="179"/>
      <c r="E267" s="134" t="s">
        <v>12</v>
      </c>
      <c r="F267" s="101"/>
      <c r="G267" s="59">
        <v>10374</v>
      </c>
      <c r="H267" s="78" t="e">
        <f t="shared" si="8"/>
        <v>#DIV/0!</v>
      </c>
    </row>
    <row r="268" spans="2:8" x14ac:dyDescent="0.25">
      <c r="B268" s="132">
        <v>321</v>
      </c>
      <c r="C268" s="133"/>
      <c r="D268" s="134"/>
      <c r="E268" s="134" t="s">
        <v>26</v>
      </c>
      <c r="F268" s="101"/>
      <c r="G268" s="59"/>
      <c r="H268" s="142" t="e">
        <f t="shared" si="8"/>
        <v>#DIV/0!</v>
      </c>
    </row>
    <row r="269" spans="2:8" x14ac:dyDescent="0.25">
      <c r="B269" s="115">
        <v>3211</v>
      </c>
      <c r="C269" s="116"/>
      <c r="D269" s="117"/>
      <c r="E269" s="117" t="s">
        <v>27</v>
      </c>
      <c r="F269" s="66"/>
      <c r="G269" s="48"/>
      <c r="H269" s="142" t="e">
        <f t="shared" si="8"/>
        <v>#DIV/0!</v>
      </c>
    </row>
    <row r="270" spans="2:8" ht="25.5" x14ac:dyDescent="0.25">
      <c r="B270" s="115">
        <v>3212</v>
      </c>
      <c r="C270" s="116"/>
      <c r="D270" s="117"/>
      <c r="E270" s="117" t="s">
        <v>89</v>
      </c>
      <c r="F270" s="66"/>
      <c r="G270" s="48"/>
      <c r="H270" s="142" t="e">
        <f t="shared" si="8"/>
        <v>#DIV/0!</v>
      </c>
    </row>
    <row r="271" spans="2:8" x14ac:dyDescent="0.25">
      <c r="B271" s="115">
        <v>3213</v>
      </c>
      <c r="C271" s="116"/>
      <c r="D271" s="117"/>
      <c r="E271" s="117" t="s">
        <v>90</v>
      </c>
      <c r="F271" s="66"/>
      <c r="G271" s="48"/>
      <c r="H271" s="142" t="e">
        <f t="shared" si="8"/>
        <v>#DIV/0!</v>
      </c>
    </row>
    <row r="272" spans="2:8" x14ac:dyDescent="0.25">
      <c r="B272" s="115">
        <v>3214</v>
      </c>
      <c r="C272" s="116"/>
      <c r="D272" s="117"/>
      <c r="E272" s="117" t="s">
        <v>91</v>
      </c>
      <c r="F272" s="66"/>
      <c r="G272" s="48"/>
      <c r="H272" s="142" t="e">
        <f t="shared" si="8"/>
        <v>#DIV/0!</v>
      </c>
    </row>
    <row r="273" spans="2:8" x14ac:dyDescent="0.25">
      <c r="B273" s="132">
        <v>322</v>
      </c>
      <c r="C273" s="133"/>
      <c r="D273" s="134"/>
      <c r="E273" s="134" t="s">
        <v>92</v>
      </c>
      <c r="F273" s="101"/>
      <c r="G273" s="59">
        <f>SUM(G274:G277)</f>
        <v>10374</v>
      </c>
      <c r="H273" s="78" t="e">
        <f t="shared" si="8"/>
        <v>#DIV/0!</v>
      </c>
    </row>
    <row r="274" spans="2:8" x14ac:dyDescent="0.25">
      <c r="B274" s="115">
        <v>3221</v>
      </c>
      <c r="C274" s="116"/>
      <c r="D274" s="117"/>
      <c r="E274" s="117" t="s">
        <v>93</v>
      </c>
      <c r="F274" s="66"/>
      <c r="G274" s="48"/>
      <c r="H274" s="142" t="e">
        <f t="shared" si="8"/>
        <v>#DIV/0!</v>
      </c>
    </row>
    <row r="275" spans="2:8" x14ac:dyDescent="0.25">
      <c r="B275" s="115">
        <v>3222</v>
      </c>
      <c r="C275" s="116"/>
      <c r="D275" s="117"/>
      <c r="E275" s="117" t="s">
        <v>94</v>
      </c>
      <c r="F275" s="66"/>
      <c r="G275" s="48"/>
      <c r="H275" s="142" t="e">
        <f t="shared" si="8"/>
        <v>#DIV/0!</v>
      </c>
    </row>
    <row r="276" spans="2:8" x14ac:dyDescent="0.25">
      <c r="B276" s="115">
        <v>3223</v>
      </c>
      <c r="C276" s="116"/>
      <c r="D276" s="117"/>
      <c r="E276" s="117" t="s">
        <v>95</v>
      </c>
      <c r="F276" s="66"/>
      <c r="G276" s="48"/>
      <c r="H276" s="142" t="e">
        <f t="shared" si="8"/>
        <v>#DIV/0!</v>
      </c>
    </row>
    <row r="277" spans="2:8" ht="25.5" x14ac:dyDescent="0.25">
      <c r="B277" s="115">
        <v>3224</v>
      </c>
      <c r="C277" s="116"/>
      <c r="D277" s="117"/>
      <c r="E277" s="117" t="s">
        <v>96</v>
      </c>
      <c r="F277" s="66"/>
      <c r="G277" s="48">
        <v>10374</v>
      </c>
      <c r="H277" s="142" t="e">
        <f t="shared" si="8"/>
        <v>#DIV/0!</v>
      </c>
    </row>
    <row r="278" spans="2:8" x14ac:dyDescent="0.25">
      <c r="B278" s="138"/>
      <c r="C278" s="139"/>
      <c r="D278" s="140"/>
      <c r="E278" s="136" t="s">
        <v>203</v>
      </c>
      <c r="F278" s="137">
        <v>1025238</v>
      </c>
      <c r="G278" s="137">
        <v>1061922</v>
      </c>
      <c r="H278" s="141"/>
    </row>
  </sheetData>
  <mergeCells count="62">
    <mergeCell ref="B267:D267"/>
    <mergeCell ref="B262:D262"/>
    <mergeCell ref="B263:D263"/>
    <mergeCell ref="B264:D264"/>
    <mergeCell ref="B265:D265"/>
    <mergeCell ref="B266:D266"/>
    <mergeCell ref="B27:D27"/>
    <mergeCell ref="B87:D87"/>
    <mergeCell ref="B88:D88"/>
    <mergeCell ref="B95:D95"/>
    <mergeCell ref="B30:D30"/>
    <mergeCell ref="B2:H2"/>
    <mergeCell ref="B4:H4"/>
    <mergeCell ref="B6:E6"/>
    <mergeCell ref="B7:E7"/>
    <mergeCell ref="B29:D29"/>
    <mergeCell ref="B23:D23"/>
    <mergeCell ref="B24:D24"/>
    <mergeCell ref="B25:D25"/>
    <mergeCell ref="B26:D26"/>
    <mergeCell ref="B13:D13"/>
    <mergeCell ref="B12:D12"/>
    <mergeCell ref="B20:D20"/>
    <mergeCell ref="B8:D8"/>
    <mergeCell ref="B9:D9"/>
    <mergeCell ref="B10:D10"/>
    <mergeCell ref="B11:D11"/>
    <mergeCell ref="B208:D208"/>
    <mergeCell ref="B146:D146"/>
    <mergeCell ref="B147:D147"/>
    <mergeCell ref="B149:D149"/>
    <mergeCell ref="B150:D150"/>
    <mergeCell ref="B158:D158"/>
    <mergeCell ref="B203:D203"/>
    <mergeCell ref="B204:D204"/>
    <mergeCell ref="B205:D205"/>
    <mergeCell ref="B206:D206"/>
    <mergeCell ref="B193:D193"/>
    <mergeCell ref="B148:D148"/>
    <mergeCell ref="B207:D207"/>
    <mergeCell ref="B145:D145"/>
    <mergeCell ref="B31:D31"/>
    <mergeCell ref="B32:D32"/>
    <mergeCell ref="B33:D33"/>
    <mergeCell ref="B83:D83"/>
    <mergeCell ref="B84:D84"/>
    <mergeCell ref="B85:D85"/>
    <mergeCell ref="B86:D86"/>
    <mergeCell ref="B34:D34"/>
    <mergeCell ref="B241:D241"/>
    <mergeCell ref="B242:D242"/>
    <mergeCell ref="B224:D224"/>
    <mergeCell ref="B237:D237"/>
    <mergeCell ref="B238:D238"/>
    <mergeCell ref="B239:D239"/>
    <mergeCell ref="B240:D240"/>
    <mergeCell ref="B256:D256"/>
    <mergeCell ref="B251:D251"/>
    <mergeCell ref="B252:D252"/>
    <mergeCell ref="B253:D253"/>
    <mergeCell ref="B254:D254"/>
    <mergeCell ref="B255:D25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Račun financiranja </vt:lpstr>
      <vt:lpstr>Rashodi prema funkcijskoj k </vt:lpstr>
      <vt:lpstr>Račun fin prema izvorima f</vt:lpstr>
      <vt:lpstr>Programska klasifikacija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Mihaela</cp:lastModifiedBy>
  <cp:lastPrinted>2024-03-25T13:18:49Z</cp:lastPrinted>
  <dcterms:created xsi:type="dcterms:W3CDTF">2022-08-12T12:51:27Z</dcterms:created>
  <dcterms:modified xsi:type="dcterms:W3CDTF">2024-03-25T13:19:20Z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